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39" documentId="13_ncr:1_{F6CB121F-512D-4AA6-A0C1-0FB36C537598}" xr6:coauthVersionLast="47" xr6:coauthVersionMax="47" xr10:uidLastSave="{E354E4D5-CE75-4104-81F3-632E841CC3C7}"/>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<sst xmlns="http://schemas.openxmlformats.org/spreadsheetml/2006/main" count="179040" uniqueCount="39112">
  <si>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</si>
  <si>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</si>
  <si>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</si>
  <si>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</si>
  <si>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</si>
  <si>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</si>
  <si>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</si>
  <si>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</si>
  <si>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</si>
  <si>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</si>
  <si>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</si>
  <si>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</si>
  <si>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</si>
  <si>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</si>
  <si>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</si>
  <si>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</si>
  <si>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</si>
  <si>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</si>
  <si>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</si>
  <si>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</si>
  <si>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</si>
  <si>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</si>
  <si>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</si>
  <si>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</si>
  <si>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</si>
  <si>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</si>
  <si>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</si>
  <si>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</si>
  <si>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</si>
  <si>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</si>
  <si>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</si>
  <si>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</si>
  <si>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</si>
  <si>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</si>
  <si>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</si>
  <si>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</si>
  <si>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</si>
  <si>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</si>
  <si>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</si>
  <si>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</si>
  <si>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</si>
  <si>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</si>
  <si>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</si>
  <si>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</si>
  <si>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</si>
  <si>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</si>
  <si>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</si>
  <si>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</si>
  <si>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</si>
  <si>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</si>
  <si>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</si>
  <si>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</si>
  <si>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</si>
  <si>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</si>
  <si>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</si>
  <si>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</si>
  <si>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</si>
  <si>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</si>
  <si>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</si>
  <si>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</si>
  <si>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</si>
  <si>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</si>
  <si>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</si>
  <si>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</si>
  <si>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</si>
  <si>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</si>
  <si>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</si>
  <si>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</si>
  <si>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</si>
  <si>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</si>
  <si>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</si>
  <si>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</si>
  <si>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</si>
  <si>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</si>
  <si>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</si>
  <si>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</si>
  <si>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</si>
  <si>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</si>
  <si>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</si>
  <si>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</si>
  <si>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</si>
  <si>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</si>
  <si>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</si>
  <si>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</si>
  <si>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</si>
  <si>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</si>
  <si>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</si>
  <si>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</si>
  <si>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</si>
  <si>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</si>
  <si>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</si>
  <si>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</si>
  <si>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</si>
  <si>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</si>
  <si>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</si>
  <si>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</si>
  <si>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</si>
  <si>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</si>
  <si>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</si>
  <si>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</si>
  <si>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</si>
  <si>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</si>
  <si>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</si>
  <si>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</si>
  <si>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</si>
  <si>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</si>
  <si>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</si>
  <si>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</si>
  <si>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</si>
  <si>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</si>
  <si>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</si>
  <si>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</si>
  <si>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</si>
  <si>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</si>
  <si>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</si>
  <si>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</si>
  <si>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</si>
  <si>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</si>
  <si>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</si>
  <si>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</si>
  <si>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</si>
  <si>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</si>
  <si>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</si>
  <si>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</si>
  <si>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</si>
  <si>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</si>
  <si>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</si>
  <si>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</si>
  <si>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</si>
  <si>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</si>
  <si>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</si>
  <si>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</si>
  <si>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</si>
  <si>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</si>
  <si>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</si>
  <si>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</si>
  <si>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</si>
  <si>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</si>
  <si>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</si>
  <si>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</si>
  <si>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</si>
  <si>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</si>
  <si>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</si>
  <si>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</si>
  <si>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</si>
  <si>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</si>
  <si>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</si>
  <si>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</si>
  <si>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</si>
  <si>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</si>
  <si>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</si>
  <si>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</si>
  <si>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</si>
  <si>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</si>
  <si>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</si>
  <si>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</si>
  <si>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</si>
  <si>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</si>
  <si>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</si>
  <si>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</si>
  <si>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</si>
  <si>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</si>
  <si>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</si>
  <si>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</si>
  <si>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</si>
  <si>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</si>
  <si>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</si>
  <si>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</si>
  <si>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</si>
  <si>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</si>
  <si>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</si>
  <si>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</si>
  <si>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</si>
  <si>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</si>
  <si>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</si>
  <si>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</si>
  <si>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</si>
  <si>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</si>
  <si>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</si>
  <si>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</si>
  <si>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</si>
  <si>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</si>
  <si>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</si>
  <si>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</si>
  <si>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</si>
  <si>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</si>
  <si>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</si>
  <si>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</si>
  <si>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</si>
  <si>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</si>
  <si>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</si>
  <si>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</si>
  <si>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</si>
  <si>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</si>
  <si>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</si>
  <si>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</si>
  <si>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</si>
  <si>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</si>
  <si>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</si>
  <si>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</si>
  <si>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</si>
  <si>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</si>
  <si>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</si>
  <si>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</si>
  <si>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</si>
  <si>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</si>
  <si>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</si>
  <si>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</si>
  <si>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</si>
  <si>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</si>
  <si>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</si>
  <si>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</si>
  <si>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</si>
  <si>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</si>
  <si>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</si>
  <si>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</si>
  <si>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</si>
  <si>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</si>
  <si>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</si>
  <si>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</si>
  <si>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</si>
  <si>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</si>
  <si>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</si>
  <si>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</si>
  <si>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</si>
  <si>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</si>
  <si>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</si>
  <si>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</si>
  <si>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</si>
  <si>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</si>
  <si>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</si>
  <si>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</si>
  <si>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</si>
  <si>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</si>
  <si>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</si>
  <si>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</si>
  <si>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</si>
  <si>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</si>
  <si>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</si>
  <si>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</si>
  <si>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</si>
  <si>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</si>
  <si>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</si>
  <si>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</si>
  <si>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</si>
  <si>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</si>
  <si>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</si>
  <si>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</si>
  <si>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</si>
  <si>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</si>
  <si>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</si>
  <si>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</si>
  <si>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</si>
  <si>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</si>
  <si>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</si>
  <si>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</si>
  <si>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</si>
  <si>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</si>
  <si>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</si>
  <si>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</si>
  <si>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</si>
  <si>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</si>
  <si>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</si>
  <si>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</si>
  <si>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</si>
  <si>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</si>
  <si>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</si>
  <si>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</si>
  <si>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</si>
  <si>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</si>
  <si>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</si>
  <si>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</si>
  <si>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</si>
  <si>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</si>
  <si>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</si>
  <si>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</si>
  <si>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</si>
  <si>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</si>
  <si>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</si>
  <si>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</si>
  <si>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</si>
  <si>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</si>
  <si>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</si>
  <si>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</si>
  <si>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</si>
  <si>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</si>
  <si>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</si>
  <si>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</si>
  <si>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</si>
  <si>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</si>
  <si>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</si>
  <si>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</si>
  <si>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</si>
  <si>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</si>
  <si>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</si>
  <si>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</si>
  <si>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</si>
  <si>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</si>
  <si>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</si>
  <si>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</si>
  <si>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</si>
  <si>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</si>
  <si>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</si>
  <si>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</si>
  <si>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</si>
  <si>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</si>
  <si>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</si>
  <si>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</si>
  <si>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</si>
  <si>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</si>
  <si>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</si>
  <si>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</si>
  <si>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</si>
  <si>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</si>
  <si>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</si>
  <si>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</si>
  <si>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</si>
  <si>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</si>
  <si>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</si>
  <si>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</si>
  <si>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</si>
  <si>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</si>
  <si>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</si>
  <si>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</si>
  <si>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</si>
  <si>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</si>
  <si>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</si>
  <si>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</si>
  <si>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</si>
  <si>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</si>
  <si>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</si>
  <si>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</si>
  <si>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</si>
  <si>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</si>
  <si>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</si>
  <si>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</si>
  <si>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</si>
  <si>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</si>
  <si>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</si>
  <si>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</si>
  <si>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</si>
  <si>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</si>
  <si>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</si>
  <si>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</si>
  <si>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</si>
  <si>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</si>
  <si>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</si>
  <si>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</si>
  <si>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</si>
  <si>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</si>
  <si>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</si>
  <si>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</si>
  <si>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</si>
  <si>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</si>
  <si>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</si>
  <si>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</si>
  <si>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</si>
  <si>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</si>
  <si>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</si>
  <si>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</si>
  <si>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</si>
  <si>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</si>
  <si>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</si>
  <si>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</si>
  <si>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</si>
  <si>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</si>
  <si>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</si>
  <si>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</si>
  <si>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</si>
  <si>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</si>
  <si>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</si>
  <si>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</si>
  <si>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</si>
  <si>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</si>
  <si>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</si>
  <si>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</si>
  <si>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</si>
  <si>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</si>
  <si>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</si>
  <si>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</si>
  <si>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</si>
  <si>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</si>
  <si>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</si>
  <si>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</si>
  <si>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</si>
  <si>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</si>
  <si>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</si>
  <si>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</si>
  <si>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</si>
  <si>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</si>
  <si>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</si>
  <si>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</si>
  <si>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</si>
  <si>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</si>
  <si>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</si>
  <si>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</si>
  <si>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</si>
  <si>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</si>
  <si>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</si>
  <si>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</si>
  <si>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</si>
  <si>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</si>
  <si>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</si>
  <si>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</si>
  <si>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</si>
  <si>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</si>
  <si>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</si>
  <si>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</si>
  <si>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</si>
  <si>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</si>
  <si>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</si>
  <si>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</si>
  <si>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</si>
  <si>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</si>
  <si>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</si>
  <si>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</si>
  <si>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</si>
  <si>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</si>
  <si>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</si>
  <si>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</si>
  <si>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</si>
  <si>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</si>
  <si>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</si>
  <si>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</si>
  <si>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</si>
  <si>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</si>
  <si>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</si>
  <si>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</si>
  <si>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</si>
  <si>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</si>
  <si>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</si>
  <si>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</si>
  <si>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</si>
  <si>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</si>
  <si>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</si>
  <si>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</si>
  <si>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</si>
  <si>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</si>
  <si>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</si>
  <si>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</si>
  <si>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</si>
  <si>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</si>
  <si>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</si>
  <si>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</si>
  <si>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</si>
  <si>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</si>
  <si>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</si>
  <si>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</si>
  <si>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</si>
  <si>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</si>
  <si>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</si>
  <si>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</si>
  <si>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</si>
  <si>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</si>
  <si>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</si>
  <si>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</si>
  <si>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</si>
  <si>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</si>
  <si>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</si>
  <si>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</si>
  <si>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</si>
  <si>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</si>
  <si>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</si>
  <si>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</si>
  <si>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</si>
  <si>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</si>
  <si>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</si>
  <si>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</si>
  <si>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</si>
  <si>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</si>
  <si>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</si>
  <si>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</si>
  <si>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</si>
  <si>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</si>
  <si>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</si>
  <si>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</si>
  <si>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</si>
  <si>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</si>
  <si>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</si>
  <si>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</si>
  <si>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</si>
  <si>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</si>
  <si>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</si>
  <si>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</si>
  <si>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</si>
  <si>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</si>
  <si>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</si>
  <si>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</si>
  <si>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</si>
  <si>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</si>
  <si>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</si>
  <si>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</si>
  <si>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</si>
  <si>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</si>
  <si>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</si>
  <si>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</si>
  <si>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</si>
  <si>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</si>
  <si>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</si>
  <si>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</si>
  <si>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</si>
  <si>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</si>
  <si>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</si>
  <si>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</si>
  <si>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</si>
  <si>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</si>
  <si>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</si>
  <si>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</si>
  <si>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</si>
  <si>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</si>
  <si>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</si>
  <si>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</si>
  <si>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</si>
  <si>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</si>
  <si>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</si>
  <si>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</si>
  <si>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</si>
  <si>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</si>
  <si>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</si>
  <si>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</si>
  <si>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</si>
  <si>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</si>
  <si>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</si>
  <si>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</si>
  <si>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</si>
  <si>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</si>
  <si>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</si>
  <si>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</si>
  <si>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</si>
  <si>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</si>
  <si>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</si>
  <si>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</si>
  <si>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</si>
  <si>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</si>
  <si>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</si>
  <si>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</si>
  <si>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</si>
  <si>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</si>
  <si>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</si>
  <si>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</si>
  <si>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</si>
  <si>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</si>
  <si>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</si>
  <si>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</si>
  <si>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</si>
  <si>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</si>
  <si>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</si>
  <si>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</si>
  <si>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</si>
  <si>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</si>
  <si>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</si>
  <si>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</si>
  <si>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</si>
  <si>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</si>
  <si>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</si>
  <si>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</si>
  <si>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</si>
  <si>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</si>
  <si>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</si>
  <si>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</si>
  <si>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</si>
  <si>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</si>
  <si>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</si>
  <si>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</si>
  <si>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</si>
  <si>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</si>
  <si>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</si>
  <si>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</si>
  <si>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</si>
  <si>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</si>
  <si>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</si>
  <si>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</si>
  <si>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</si>
  <si>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</si>
  <si>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</si>
  <si>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</si>
  <si>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</si>
  <si>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</si>
  <si>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</si>
  <si>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</si>
  <si>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</si>
  <si>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</si>
  <si>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</si>
  <si>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</si>
  <si>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</si>
  <si>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</si>
  <si>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</si>
  <si>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</si>
  <si>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</si>
  <si>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</si>
  <si>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</si>
  <si>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</si>
  <si>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</si>
  <si>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</si>
  <si>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</si>
  <si>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</si>
  <si>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</si>
  <si>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</si>
  <si>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</si>
  <si>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</si>
  <si>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</si>
  <si>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</si>
  <si>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</si>
  <si>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</si>
  <si>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</si>
  <si>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</si>
  <si>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</si>
  <si>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</si>
  <si>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</si>
  <si>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</si>
  <si>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</si>
  <si>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</si>
  <si>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</si>
  <si>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</si>
  <si>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</si>
  <si>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</si>
  <si>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</si>
  <si>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</si>
  <si>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</si>
  <si>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</si>
  <si>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</si>
  <si>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</si>
  <si>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</si>
  <si>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</si>
  <si>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</si>
  <si>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</si>
  <si>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</si>
  <si>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</si>
  <si>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</si>
  <si>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</si>
  <si>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</si>
  <si>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</si>
  <si>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</si>
  <si>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</si>
  <si>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</si>
  <si>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</si>
  <si>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</si>
  <si>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</si>
  <si>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</si>
  <si>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</si>
  <si>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</si>
  <si>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</si>
  <si>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</si>
  <si>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</si>
  <si>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</si>
  <si>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</si>
  <si>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</si>
  <si>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</si>
  <si>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</si>
  <si>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</si>
  <si>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</si>
  <si>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</si>
  <si>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</si>
  <si>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</si>
  <si>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</si>
  <si>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</si>
  <si>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</si>
  <si>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</si>
  <si>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</si>
  <si>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</si>
  <si>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</si>
  <si>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</si>
  <si>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</si>
  <si>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</si>
  <si>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</si>
  <si>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</si>
  <si>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</si>
  <si>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</si>
  <si>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</si>
  <si>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</si>
  <si>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</si>
  <si>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</si>
  <si>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</si>
  <si>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</si>
  <si>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</si>
  <si>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</si>
  <si>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</si>
  <si>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</si>
  <si>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</si>
  <si>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</si>
  <si>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</si>
  <si>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</si>
  <si>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</si>
  <si>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</si>
  <si>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</si>
  <si>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</si>
  <si>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</si>
  <si>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</si>
  <si>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</si>
  <si>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</si>
  <si>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</si>
  <si>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</si>
  <si>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</si>
  <si>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</si>
  <si>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</si>
  <si>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</si>
  <si>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</si>
  <si>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</si>
  <si>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</si>
  <si>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</si>
  <si>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</si>
  <si>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</si>
  <si>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</si>
  <si>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</si>
  <si>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</si>
  <si>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</si>
  <si>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</si>
  <si>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</si>
  <si>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</si>
  <si>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</si>
  <si>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</si>
  <si>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</si>
  <si>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</si>
  <si>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</si>
  <si>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</si>
  <si>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</si>
  <si>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</si>
  <si>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</si>
  <si>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</si>
  <si>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</si>
  <si>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</si>
  <si>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</si>
  <si>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</si>
  <si>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</si>
  <si>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</si>
  <si>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</si>
  <si>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</si>
  <si>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</si>
  <si>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</si>
  <si>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</si>
  <si>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</si>
  <si>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</si>
  <si>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</si>
  <si>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</si>
  <si>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</si>
  <si>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</si>
  <si>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</si>
  <si>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</si>
  <si>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</si>
  <si>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</si>
  <si>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</si>
  <si>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</si>
  <si>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</si>
  <si>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</si>
  <si>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</si>
  <si>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</si>
  <si>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</si>
  <si>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</si>
  <si>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</si>
  <si>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</si>
  <si>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</si>
  <si>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</si>
  <si>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</si>
  <si>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</si>
  <si>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</si>
  <si>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</si>
  <si>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</si>
  <si>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</si>
  <si>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</si>
  <si>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</si>
  <si>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</si>
  <si>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</si>
  <si>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</si>
  <si>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</si>
  <si>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</si>
  <si>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</si>
  <si>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</si>
  <si>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</si>
  <si>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</si>
  <si>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</si>
  <si>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</si>
  <si>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</si>
  <si>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</si>
  <si>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</si>
  <si>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</si>
  <si>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</si>
  <si>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</si>
  <si>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</si>
  <si>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</si>
  <si>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</si>
  <si>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</si>
  <si>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</si>
  <si>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</si>
  <si>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</si>
  <si>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</si>
  <si>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</si>
  <si>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</si>
  <si>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</si>
  <si>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</si>
  <si>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</si>
  <si>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</si>
  <si>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</si>
  <si>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</si>
  <si>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</si>
  <si>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</si>
  <si>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</si>
  <si>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</si>
  <si>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</si>
  <si>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</si>
  <si>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</si>
  <si>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</si>
  <si>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</si>
  <si>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</si>
  <si>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</si>
  <si>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</si>
  <si>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</si>
  <si>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</si>
  <si>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</si>
  <si>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</si>
  <si>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</si>
  <si>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</si>
  <si>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</si>
  <si>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</si>
  <si>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</si>
  <si>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</si>
  <si>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</si>
  <si>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</si>
  <si>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</si>
  <si>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</si>
  <si>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</si>
  <si>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</si>
  <si>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</si>
  <si>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</si>
  <si>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</si>
  <si>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</si>
  <si>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</si>
  <si>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</si>
  <si>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</si>
  <si>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</si>
  <si>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</si>
  <si>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</si>
  <si>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</si>
  <si>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</si>
  <si>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</si>
  <si>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</si>
  <si>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</si>
  <si>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</si>
  <si>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</si>
  <si>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</si>
  <si>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</si>
  <si>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</si>
  <si>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</si>
  <si>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</si>
  <si>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</si>
  <si>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</si>
  <si>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</si>
  <si>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</si>
  <si>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</si>
  <si>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</si>
  <si>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</si>
  <si>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</si>
  <si>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</si>
  <si>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</si>
  <si>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</si>
  <si>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</si>
  <si>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</si>
  <si>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</si>
  <si>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</si>
  <si>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</si>
  <si>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</si>
  <si>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</si>
  <si>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</si>
  <si>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</si>
  <si>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</si>
  <si>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</si>
  <si>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</si>
  <si>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</si>
  <si>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</si>
  <si>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</si>
  <si>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</si>
  <si>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</si>
  <si>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</si>
  <si>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</si>
  <si>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</si>
  <si>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</si>
  <si>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</si>
  <si>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</si>
  <si>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</si>
  <si>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</si>
  <si>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</si>
  <si>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</si>
  <si>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</si>
  <si>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</si>
  <si>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</si>
  <si>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</si>
  <si>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</si>
  <si>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</si>
  <si>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</si>
  <si>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</si>
  <si>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</si>
  <si>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</si>
  <si>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</si>
  <si>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</si>
  <si>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</si>
  <si>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</si>
  <si>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</si>
  <si>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</si>
  <si>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</si>
  <si>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</si>
  <si>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</si>
  <si>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</si>
  <si>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</si>
  <si>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</si>
  <si>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</si>
  <si>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</si>
  <si>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</si>
  <si>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</si>
  <si>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</si>
  <si>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</si>
  <si>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</si>
  <si>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</si>
  <si>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</si>
  <si>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</si>
  <si>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</si>
  <si>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</si>
  <si>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</si>
  <si>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</si>
  <si>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</si>
  <si>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</si>
  <si>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</si>
  <si>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</si>
  <si>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</si>
  <si>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</si>
  <si>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</si>
  <si>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</si>
  <si>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</si>
  <si>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</si>
  <si>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</si>
  <si>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</si>
  <si>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</si>
  <si>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</si>
  <si>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</si>
  <si>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</si>
  <si>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</si>
  <si>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</si>
  <si>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</si>
  <si>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</si>
  <si>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</si>
  <si>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</si>
  <si>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</si>
  <si>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</si>
  <si>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</si>
  <si>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</si>
  <si>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</si>
  <si>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</si>
  <si>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</si>
  <si>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</si>
  <si>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</si>
  <si>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</si>
  <si>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</si>
  <si>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</si>
  <si>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</si>
  <si>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</si>
  <si>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</si>
  <si>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</si>
  <si>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</si>
  <si>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</si>
  <si>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</si>
  <si>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</si>
  <si>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</si>
  <si>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</si>
  <si>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</si>
  <si>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</si>
  <si>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</si>
  <si>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</si>
  <si>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</si>
  <si>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</si>
  <si>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</si>
  <si>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</si>
  <si>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</si>
  <si>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</si>
  <si>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</si>
  <si>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</si>
  <si>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</si>
  <si>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</si>
  <si>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</si>
  <si>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</si>
  <si>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</si>
  <si>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</si>
  <si>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</si>
  <si>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</si>
  <si>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</si>
  <si>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</si>
  <si>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</si>
  <si>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</si>
  <si>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</si>
  <si>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</si>
  <si>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</si>
  <si>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</si>
  <si>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</si>
  <si>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</si>
  <si>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</si>
  <si>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</si>
  <si>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</si>
  <si>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</si>
  <si>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</si>
  <si>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</si>
  <si>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</si>
  <si>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</si>
  <si>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</si>
  <si>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</si>
  <si>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</si>
  <si>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</si>
  <si>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</si>
  <si>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</si>
  <si>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</si>
  <si>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</si>
  <si>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</si>
  <si>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</si>
  <si>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</si>
  <si>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</si>
  <si>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</si>
  <si>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</si>
  <si>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</si>
  <si>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</si>
  <si>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</si>
  <si>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</si>
  <si>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</si>
  <si>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</si>
  <si>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</si>
  <si>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</si>
  <si>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</si>
  <si>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</si>
  <si>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</si>
  <si>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</si>
  <si>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</si>
  <si>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</si>
  <si>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</si>
  <si>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</si>
  <si>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</si>
  <si>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</si>
  <si>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</si>
  <si>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</si>
  <si>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</si>
  <si>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</si>
  <si>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</si>
  <si>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</si>
  <si>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</si>
  <si>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</si>
  <si>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</si>
  <si>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</si>
  <si>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</si>
  <si>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</si>
  <si>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</si>
  <si>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</si>
  <si>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</si>
  <si>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</si>
  <si>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</si>
  <si>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</si>
  <si>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</si>
  <si>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</si>
  <si>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</si>
  <si>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</si>
  <si>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</si>
  <si>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</si>
  <si>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</si>
  <si>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</si>
  <si>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</si>
  <si>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</si>
  <si>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</si>
  <si>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</si>
  <si>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</si>
  <si>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</si>
  <si>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</si>
  <si>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</si>
  <si>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</si>
  <si>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</si>
  <si>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</si>
  <si>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</si>
  <si>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</si>
  <si>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</si>
  <si>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</si>
  <si>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</si>
  <si>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</si>
  <si>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</si>
  <si>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</si>
  <si>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</si>
  <si>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</si>
  <si>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</si>
  <si>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</si>
  <si>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</si>
  <si>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</si>
  <si>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</si>
  <si>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</si>
  <si>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</si>
  <si>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</si>
  <si>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</si>
  <si>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</si>
  <si>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</si>
  <si>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</si>
  <si>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</si>
  <si>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</si>
  <si>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</si>
  <si>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</si>
  <si>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</si>
  <si>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</si>
  <si>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</si>
  <si>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</si>
  <si>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</si>
  <si>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</si>
  <si>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</si>
  <si>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</si>
  <si>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</si>
  <si>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</si>
  <si>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</si>
  <si>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</si>
  <si>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</si>
  <si>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</si>
  <si>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</si>
  <si>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</si>
  <si>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</si>
  <si>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</si>
  <si>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</si>
  <si>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</si>
  <si>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</si>
  <si>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</si>
  <si>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</si>
  <si>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</si>
  <si>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</si>
  <si>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</si>
  <si>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</si>
  <si>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</si>
  <si>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</si>
  <si>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</si>
  <si>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</si>
  <si>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</si>
  <si>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</si>
  <si>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</si>
  <si>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</si>
  <si>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</si>
  <si>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</si>
  <si>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</si>
  <si>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</si>
  <si>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</si>
  <si>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</si>
  <si>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</si>
  <si>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</si>
  <si>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</si>
  <si>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</si>
  <si>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</si>
  <si>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</si>
  <si>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</si>
  <si>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</si>
  <si>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</si>
  <si>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</si>
  <si>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</si>
  <si>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</si>
  <si>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</si>
  <si>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</si>
  <si>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</si>
  <si>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</si>
  <si>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</si>
  <si>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</si>
  <si>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</si>
  <si>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</si>
  <si>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</si>
  <si>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</si>
  <si>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</si>
  <si>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</si>
  <si>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</si>
  <si>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</si>
  <si>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</si>
  <si>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</si>
  <si>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</si>
  <si>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</si>
  <si>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</si>
  <si>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</si>
  <si>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</si>
  <si>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</si>
  <si>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</si>
  <si>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</si>
  <si>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</si>
  <si>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</si>
  <si>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</si>
  <si>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</si>
  <si>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</si>
  <si>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</si>
  <si>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</si>
  <si>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</si>
  <si>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</si>
  <si>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</si>
  <si>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</si>
  <si>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</si>
  <si>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</si>
  <si>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</si>
  <si>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</si>
  <si>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</si>
  <si>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</si>
  <si>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</si>
  <si>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</si>
  <si>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</si>
  <si>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</si>
  <si>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</si>
  <si>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</si>
  <si>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</si>
  <si>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</si>
  <si>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</si>
  <si>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</si>
  <si>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</si>
  <si>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</si>
  <si>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</si>
  <si>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</si>
  <si>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</si>
  <si>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</si>
  <si>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</si>
  <si>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</si>
  <si>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</si>
  <si>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</si>
  <si>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</si>
  <si>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</si>
  <si>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</si>
  <si>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</si>
  <si>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</si>
  <si>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</si>
  <si>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</si>
  <si>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</si>
  <si>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</si>
  <si>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</si>
  <si>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</si>
  <si>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</si>
  <si>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</si>
  <si>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</si>
  <si>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</si>
  <si>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</si>
  <si>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</si>
  <si>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</si>
  <si>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</si>
  <si>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</si>
  <si>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</si>
  <si>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</si>
  <si>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</si>
  <si>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</si>
  <si>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</si>
  <si>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</si>
  <si>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</si>
  <si>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</si>
  <si>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</si>
  <si>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</si>
  <si>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</si>
  <si>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</si>
  <si>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</si>
  <si>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</si>
  <si>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</si>
  <si>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</si>
  <si>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</si>
  <si>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</si>
  <si>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</si>
  <si>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</si>
  <si>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</si>
  <si>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</si>
  <si>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</si>
  <si>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</si>
  <si>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</si>
  <si>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</si>
  <si>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</si>
  <si>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</si>
  <si>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</si>
  <si>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</si>
  <si>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</si>
  <si>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</si>
  <si>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</si>
  <si>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</si>
  <si>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</si>
  <si>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</si>
  <si>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</si>
  <si>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</si>
  <si>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</si>
  <si>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</si>
  <si>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</si>
  <si>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</si>
  <si>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</si>
  <si>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</si>
  <si>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</si>
  <si>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</si>
  <si>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</si>
  <si>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</si>
  <si>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</si>
  <si>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</si>
  <si>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</si>
  <si>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</si>
  <si>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</si>
  <si>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</si>
  <si>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</si>
  <si>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</si>
  <si>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</si>
  <si>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</si>
  <si>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</si>
  <si>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</si>
  <si>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</si>
  <si>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</si>
  <si>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</si>
  <si>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</si>
  <si>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</si>
  <si>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</si>
  <si>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</si>
  <si>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</si>
  <si>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</si>
  <si>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</si>
  <si>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</si>
  <si>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</si>
  <si>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</si>
  <si>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</si>
  <si>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</si>
  <si>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</si>
  <si>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</si>
  <si>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</si>
  <si>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</si>
  <si>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</si>
  <si>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</si>
  <si>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</si>
  <si>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</si>
  <si>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</si>
  <si>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</si>
  <si>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</si>
  <si>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</si>
  <si>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</si>
  <si>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</si>
  <si>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</si>
  <si>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</si>
  <si>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</si>
  <si>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</si>
  <si>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</si>
  <si>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</si>
  <si>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</si>
  <si>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</si>
  <si>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</si>
  <si>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</si>
  <si>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</si>
  <si>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</si>
  <si>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</si>
  <si>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</si>
  <si>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</si>
  <si>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</si>
  <si>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</si>
  <si>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</si>
  <si>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</si>
  <si>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</si>
  <si>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</si>
  <si>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</si>
  <si>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</si>
  <si>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</si>
  <si>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</si>
  <si>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</si>
  <si>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</si>
  <si>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</si>
  <si>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</si>
  <si>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</si>
  <si>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</si>
  <si>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</si>
  <si>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</si>
  <si>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</si>
  <si>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</si>
  <si>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</si>
  <si>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</si>
  <si>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</si>
  <si>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</si>
  <si>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</si>
  <si>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</si>
  <si>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</si>
  <si>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</si>
  <si>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</si>
  <si>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</si>
  <si>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</si>
  <si>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</si>
  <si>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</si>
  <si>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</si>
  <si>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</si>
  <si>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</si>
  <si>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</si>
  <si>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</si>
  <si>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</si>
  <si>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</si>
  <si>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</si>
  <si>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</si>
  <si>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</si>
  <si>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</si>
  <si>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</si>
  <si>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</si>
  <si>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</si>
  <si>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</si>
  <si>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</si>
  <si>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</si>
  <si>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</si>
  <si>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</si>
  <si>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</si>
  <si>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</si>
  <si>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</si>
  <si>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</si>
  <si>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</si>
  <si>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</si>
  <si>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</si>
  <si>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</si>
  <si>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</si>
  <si>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</si>
  <si>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</si>
  <si>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</si>
  <si>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</si>
  <si>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</si>
  <si>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</si>
  <si>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</si>
  <si>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</si>
  <si>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</si>
  <si>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</si>
  <si>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</si>
  <si>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</si>
  <si>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</si>
  <si>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</si>
  <si>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</si>
  <si>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</si>
  <si>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</si>
  <si>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</si>
  <si>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</si>
  <si>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</si>
  <si>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</si>
  <si>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</si>
  <si>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</si>
  <si>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</si>
  <si>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</si>
  <si>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</si>
  <si>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</si>
  <si>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</si>
  <si>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</si>
  <si>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</si>
  <si>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</si>
  <si>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</si>
  <si>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</si>
  <si>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</si>
  <si>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</si>
  <si>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</si>
  <si>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</si>
  <si>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</si>
  <si>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</si>
  <si>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</si>
  <si>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</si>
  <si>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</si>
  <si>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</si>
  <si>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</si>
  <si>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</si>
  <si>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</si>
  <si>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</si>
  <si>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</si>
  <si>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</si>
  <si>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</si>
  <si>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</si>
  <si>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</si>
  <si>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</si>
  <si>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</si>
  <si>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</si>
  <si>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</si>
  <si>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</si>
  <si>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</si>
  <si>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</si>
  <si>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</si>
  <si>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</si>
  <si>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</si>
  <si>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</si>
  <si>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</si>
  <si>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</si>
  <si>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</si>
  <si>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</si>
  <si>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</si>
  <si>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</si>
  <si>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</si>
  <si>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</si>
  <si>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</si>
  <si>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</si>
  <si>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</si>
  <si>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</si>
  <si>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</si>
  <si>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</si>
  <si>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</si>
  <si>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</si>
  <si>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</si>
  <si>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</si>
  <si>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</si>
  <si>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</si>
  <si>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</si>
  <si>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</si>
  <si>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</si>
  <si>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</si>
  <si>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</si>
  <si>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</si>
  <si>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</si>
  <si>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</si>
  <si>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</si>
  <si>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</si>
  <si>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</si>
  <si>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</si>
  <si>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</si>
  <si>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</si>
  <si>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</si>
  <si>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</si>
  <si>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</si>
  <si>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</si>
  <si>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</si>
  <si>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</si>
  <si>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</si>
  <si>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</si>
  <si>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</si>
  <si>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</si>
  <si>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</si>
  <si>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</si>
  <si>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</si>
  <si>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</si>
  <si>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</si>
  <si>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</si>
  <si>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</si>
  <si>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</si>
  <si>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</si>
  <si>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</si>
  <si>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</si>
  <si>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</si>
  <si>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</si>
  <si>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</si>
  <si>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</si>
  <si>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</si>
  <si>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</si>
  <si>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</si>
  <si>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</si>
  <si>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</si>
  <si>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</si>
  <si>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</si>
  <si>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</si>
  <si>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</si>
  <si>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</si>
  <si>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</si>
  <si>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</si>
  <si>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</si>
  <si>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</si>
  <si>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</si>
  <si>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</si>
  <si>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</si>
  <si>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</si>
  <si>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</si>
  <si>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</si>
  <si>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</si>
  <si>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</si>
  <si>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</si>
  <si>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</si>
  <si>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</si>
  <si>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</si>
  <si>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</si>
  <si>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</si>
  <si>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</si>
  <si>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</si>
  <si>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</si>
  <si>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</si>
  <si>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</si>
  <si>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</si>
  <si>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</si>
  <si>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</si>
  <si>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</si>
  <si>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</si>
  <si>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</si>
  <si>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</si>
  <si>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</si>
  <si>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</si>
  <si>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</si>
  <si>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</si>
  <si>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</si>
  <si>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</si>
  <si>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</si>
  <si>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</si>
  <si>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</si>
  <si>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</si>
  <si>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</si>
  <si>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</si>
  <si>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</si>
  <si>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</si>
  <si>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</si>
  <si>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</si>
  <si>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</si>
  <si>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</si>
  <si>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</si>
  <si>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</si>
  <si>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</si>
  <si>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</si>
  <si>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</si>
  <si>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</si>
  <si>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</si>
  <si>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</si>
  <si>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</si>
  <si>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</si>
  <si>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</si>
  <si>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</si>
  <si>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</si>
  <si>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</si>
  <si>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</si>
  <si>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</si>
  <si>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</si>
  <si>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</si>
  <si>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</si>
  <si>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</si>
  <si>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</si>
  <si>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</si>
  <si>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</si>
  <si>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</si>
  <si>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</si>
  <si>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</si>
  <si>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</si>
  <si>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</si>
  <si>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</si>
  <si>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</si>
  <si>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</si>
  <si>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</si>
  <si>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</si>
  <si>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</si>
  <si>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</si>
  <si>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</si>
  <si>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</si>
  <si>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</si>
  <si>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</si>
  <si>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</si>
  <si>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</si>
  <si>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</si>
  <si>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</si>
  <si>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</si>
  <si>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</si>
  <si>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</si>
  <si>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</si>
  <si>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</si>
  <si>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</si>
  <si>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</si>
  <si>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</si>
  <si>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</si>
  <si>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</si>
  <si>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</si>
  <si>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</si>
  <si>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</si>
  <si>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</si>
  <si>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</si>
  <si>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</si>
  <si>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</si>
  <si>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</si>
  <si>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</si>
  <si>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</si>
  <si>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</si>
  <si>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</si>
  <si>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</si>
  <si>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</si>
  <si>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</si>
  <si>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</si>
  <si>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</si>
  <si>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</si>
  <si>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</si>
  <si>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</si>
  <si>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</si>
  <si>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</si>
  <si>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</si>
  <si>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</si>
  <si>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</si>
  <si>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</si>
  <si>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</si>
  <si>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</si>
  <si>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</si>
  <si>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</si>
  <si>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</si>
  <si>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</si>
  <si>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</si>
  <si>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</si>
  <si>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</si>
  <si>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</si>
  <si>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</si>
  <si>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</si>
  <si>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</si>
  <si>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</si>
  <si>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</si>
  <si>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</si>
  <si>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</si>
  <si>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</si>
  <si>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</si>
  <si>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</si>
  <si>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</si>
  <si>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</si>
  <si>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</si>
  <si>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</si>
  <si>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</si>
  <si>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</si>
  <si>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</si>
  <si>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</si>
  <si>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</si>
  <si>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</si>
  <si>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</si>
  <si>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</si>
  <si>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</si>
  <si>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</si>
  <si>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</si>
  <si>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</si>
  <si>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</si>
  <si>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</si>
  <si>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</si>
  <si>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</si>
  <si>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</si>
  <si>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</si>
  <si>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</si>
  <si>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</si>
  <si>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</si>
  <si>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</si>
  <si>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</si>
  <si>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</si>
  <si>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</si>
  <si>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</si>
  <si>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</si>
  <si>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</si>
  <si>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</si>
  <si>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</si>
  <si>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</si>
  <si>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</si>
  <si>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</si>
  <si>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</si>
  <si>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</si>
  <si>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</si>
  <si>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</si>
  <si>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</si>
  <si>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</si>
  <si>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</si>
  <si>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</si>
  <si>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</si>
  <si>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</si>
  <si>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</si>
  <si>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</si>
  <si>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</si>
  <si>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</si>
  <si>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</si>
  <si>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</si>
  <si>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</si>
  <si>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</si>
  <si>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</si>
  <si>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</si>
  <si>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</si>
  <si>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</si>
  <si>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</si>
  <si>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</si>
  <si>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</si>
  <si>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</si>
  <si>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</si>
  <si>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</si>
  <si>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</si>
  <si>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</si>
  <si>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</si>
  <si>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</si>
  <si>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</si>
  <si>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</si>
  <si>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</si>
  <si>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</si>
  <si>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</si>
  <si>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</si>
  <si>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</si>
  <si>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</si>
  <si>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</si>
  <si>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</si>
  <si>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</si>
  <si>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</si>
  <si>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</si>
  <si>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</si>
  <si>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</si>
  <si>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</si>
  <si>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</si>
  <si>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</si>
  <si>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</si>
  <si>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</si>
  <si>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</si>
  <si>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</si>
  <si>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</si>
  <si>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</si>
  <si>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</si>
  <si>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</si>
  <si>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</si>
  <si>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</si>
  <si>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</si>
  <si>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</si>
  <si>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</si>
  <si>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</si>
  <si>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</si>
  <si>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</si>
  <si>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</si>
  <si>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</si>
  <si>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</si>
  <si>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</si>
  <si>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</si>
  <si>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</si>
  <si>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</si>
  <si>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</si>
  <si>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</si>
  <si>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</si>
  <si>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</si>
  <si>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</si>
  <si>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</si>
  <si>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</si>
  <si>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</si>
  <si>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</si>
  <si>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</si>
  <si>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</si>
  <si>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</si>
  <si>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</si>
  <si>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</si>
  <si>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</si>
  <si>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</si>
  <si>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</si>
  <si>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</si>
  <si>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</si>
  <si>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</si>
  <si>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</si>
  <si>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</si>
  <si>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</si>
  <si>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</si>
  <si>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</si>
  <si>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</si>
  <si>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</si>
  <si>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</si>
  <si>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</si>
  <si>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</si>
  <si>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</si>
  <si>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</si>
  <si>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</si>
  <si>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</si>
  <si>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</si>
  <si>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</si>
  <si>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</si>
  <si>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</si>
  <si>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</si>
  <si>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</si>
  <si>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</si>
  <si>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</si>
  <si>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</si>
  <si>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</si>
  <si>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</si>
  <si>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</si>
  <si>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</si>
  <si>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</si>
  <si>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</si>
  <si>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</si>
  <si>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</si>
  <si>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</si>
  <si>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</si>
  <si>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</si>
  <si>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</si>
  <si>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</si>
  <si>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</si>
  <si>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</si>
  <si>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</si>
  <si>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</si>
  <si>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</si>
  <si>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</si>
  <si>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</si>
  <si>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</si>
  <si>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</si>
  <si>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</si>
  <si>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</si>
  <si>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</si>
  <si>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</si>
  <si>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</si>
  <si>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</si>
  <si>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</si>
  <si>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</si>
  <si>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</si>
  <si>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</si>
  <si>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</si>
  <si>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</si>
  <si>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</si>
  <si>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</si>
  <si>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</si>
  <si>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</si>
  <si>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</si>
  <si>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</si>
  <si>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</si>
  <si>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</si>
  <si>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</si>
  <si>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</si>
  <si>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</si>
  <si>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</si>
  <si>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</si>
  <si>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</si>
  <si>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</si>
  <si>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</si>
  <si>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</si>
  <si>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</si>
  <si>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</si>
  <si>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</si>
  <si>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</si>
  <si>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</si>
  <si>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</si>
  <si>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</si>
  <si>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</si>
  <si>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</si>
  <si>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</si>
  <si>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</si>
  <si>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</si>
  <si>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</si>
  <si>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</si>
  <si>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</si>
  <si>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</si>
  <si>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</si>
  <si>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</si>
  <si>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</si>
  <si>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</si>
  <si>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</si>
  <si>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</si>
  <si>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</si>
  <si>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</si>
  <si>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</si>
  <si>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</si>
  <si>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</si>
  <si>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</si>
  <si>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</si>
  <si>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</si>
  <si>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</si>
  <si>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</si>
  <si>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</si>
  <si>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</si>
  <si>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</si>
  <si>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</si>
  <si>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</si>
  <si>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</si>
  <si>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</si>
  <si>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</si>
  <si>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</si>
  <si>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</si>
  <si>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</si>
  <si>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</si>
  <si>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</si>
  <si>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</si>
  <si>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</si>
  <si>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</si>
  <si>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</si>
  <si>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</si>
  <si>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</si>
  <si>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</si>
  <si>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</si>
  <si>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</si>
  <si>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</si>
  <si>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</si>
  <si>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</si>
  <si>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</si>
  <si>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</si>
  <si>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</si>
  <si>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</si>
  <si>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</si>
  <si>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</si>
  <si>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</si>
  <si>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</si>
  <si>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</si>
  <si>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</si>
  <si>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</si>
  <si>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</si>
  <si>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</si>
  <si>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</si>
  <si>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</si>
  <si>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</si>
  <si>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</si>
  <si>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</si>
  <si>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</si>
  <si>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</si>
  <si>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</si>
  <si>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</si>
  <si>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</si>
  <si>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</si>
  <si>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</si>
  <si>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</si>
  <si>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</si>
  <si>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</si>
  <si>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</si>
  <si>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</si>
  <si>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</si>
  <si>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</si>
  <si>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</si>
  <si>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</si>
  <si>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</si>
  <si>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</si>
  <si>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</si>
  <si>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</si>
  <si>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</si>
  <si>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</si>
  <si>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</si>
  <si>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</si>
  <si>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</si>
  <si>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</si>
  <si>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</si>
  <si>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</si>
  <si>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</si>
  <si>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</si>
  <si>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</si>
  <si>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</si>
  <si>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</si>
  <si>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</si>
  <si>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</si>
  <si>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</si>
  <si>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</si>
  <si>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</si>
  <si>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</si>
  <si>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</si>
  <si>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</si>
  <si>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</si>
  <si>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</si>
  <si>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</si>
  <si>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</si>
  <si>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</si>
  <si>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</si>
  <si>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</si>
  <si>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</si>
  <si>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</si>
  <si>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</si>
  <si>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</si>
  <si>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</si>
  <si>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</si>
  <si>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</si>
  <si>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</si>
  <si>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</si>
  <si>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</si>
  <si>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</si>
  <si>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</si>
  <si>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</si>
  <si>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</si>
  <si>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</si>
  <si>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</si>
  <si>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</si>
  <si>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</si>
  <si>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</si>
  <si>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</si>
  <si>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</si>
  <si>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</si>
  <si>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</si>
  <si>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</si>
  <si>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</si>
  <si>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</si>
  <si>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</si>
  <si>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</si>
  <si>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</si>
  <si>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</si>
  <si>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</si>
  <si>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</si>
  <si>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</si>
  <si>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</si>
  <si>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</si>
  <si>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</si>
  <si>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</si>
  <si>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</si>
  <si>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</si>
  <si>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</si>
  <si>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</si>
  <si>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</si>
  <si>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</si>
  <si>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</si>
  <si>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</si>
  <si>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</si>
  <si>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</si>
  <si>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</si>
  <si>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</si>
  <si>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</si>
  <si>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</si>
  <si>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</si>
  <si>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</si>
  <si>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</si>
  <si>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</si>
  <si>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</si>
  <si>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</si>
  <si>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</si>
  <si>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</si>
  <si>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</si>
  <si>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</si>
  <si>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</si>
  <si>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</si>
  <si>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</si>
  <si>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</si>
  <si>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</si>
  <si>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</si>
  <si>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</si>
  <si>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</si>
  <si>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</si>
  <si>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</si>
  <si>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</si>
  <si>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</si>
  <si>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</si>
  <si>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</si>
  <si>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</si>
  <si>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</si>
  <si>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</si>
  <si>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</si>
  <si>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</si>
  <si>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</si>
  <si>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</si>
  <si>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</si>
  <si>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</si>
  <si>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</si>
  <si>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</si>
  <si>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</si>
  <si>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</si>
  <si>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</si>
  <si>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</si>
  <si>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</si>
  <si>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</si>
  <si>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</si>
  <si>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</si>
  <si>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</si>
  <si>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</si>
  <si>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</si>
  <si>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</si>
  <si>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</si>
  <si>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</si>
  <si>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</si>
  <si>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</si>
  <si>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</si>
  <si>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</si>
  <si>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</si>
  <si>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</si>
  <si>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</si>
  <si>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</si>
  <si>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</si>
  <si>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</si>
  <si>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</si>
  <si>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</si>
  <si>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</si>
  <si>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</si>
  <si>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</si>
  <si>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</si>
  <si>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</si>
  <si>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</si>
  <si>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</si>
  <si>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</si>
  <si>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</si>
  <si>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</si>
  <si>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</si>
  <si>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</si>
  <si>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</si>
  <si>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</si>
  <si>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</si>
  <si>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</si>
  <si>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</si>
  <si>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</si>
  <si>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</si>
  <si>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</si>
  <si>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</si>
  <si>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</si>
  <si>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</si>
  <si>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</si>
  <si>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</si>
  <si>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</si>
  <si>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</si>
  <si>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</si>
  <si>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</si>
  <si>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</si>
  <si>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</si>
  <si>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</si>
  <si>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</si>
  <si>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</si>
  <si>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</si>
  <si>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</si>
  <si>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</si>
  <si>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</si>
  <si>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</si>
  <si>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</si>
  <si>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</si>
  <si>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</si>
  <si>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</si>
  <si>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</si>
  <si>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</si>
  <si>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</si>
  <si>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</si>
  <si>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</si>
  <si>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</si>
  <si>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</si>
  <si>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</si>
  <si>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</si>
  <si>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</si>
  <si>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</si>
  <si>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</si>
  <si>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</si>
  <si>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</si>
  <si>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</si>
  <si>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</si>
  <si>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</si>
  <si>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</si>
  <si>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</si>
  <si>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</si>
  <si>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</si>
  <si>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</si>
  <si>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</si>
  <si>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</si>
  <si>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</si>
  <si>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</si>
  <si>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</si>
  <si>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</si>
  <si>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</si>
  <si>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</si>
  <si>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</si>
  <si>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</si>
  <si>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</si>
  <si>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</si>
  <si>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</si>
  <si>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</si>
  <si>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</si>
  <si>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</si>
  <si>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</si>
  <si>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</si>
  <si>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</si>
  <si>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</si>
  <si>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</si>
  <si>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</si>
  <si>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</si>
  <si>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</si>
  <si>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</si>
  <si>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</si>
  <si>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</si>
  <si>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</si>
  <si>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</si>
  <si>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</si>
  <si>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</si>
  <si>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</si>
  <si>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</si>
  <si>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</si>
  <si>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</si>
  <si>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</si>
  <si>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</si>
  <si>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</si>
  <si>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</si>
  <si>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</si>
  <si>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</si>
  <si>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</si>
  <si>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</si>
  <si>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</si>
  <si>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</si>
  <si>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</si>
  <si>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</si>
  <si>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</si>
  <si>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</si>
  <si>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</si>
  <si>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</si>
  <si>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</si>
  <si>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</si>
  <si>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</si>
  <si>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</si>
  <si>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</si>
  <si>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</si>
  <si>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</si>
  <si>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</si>
  <si>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</si>
  <si>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</si>
  <si>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</si>
  <si>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</si>
  <si>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</si>
  <si>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</si>
  <si>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</si>
  <si>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</si>
  <si>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</si>
  <si>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</si>
  <si>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</si>
  <si>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</si>
  <si>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</si>
  <si>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</si>
  <si>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</si>
  <si>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</si>
  <si>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</si>
  <si>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</si>
  <si>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</si>
  <si>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</si>
  <si>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</si>
  <si>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</si>
  <si>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</si>
  <si>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</si>
  <si>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</si>
  <si>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</si>
  <si>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</si>
  <si>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</si>
  <si>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</si>
  <si>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</si>
  <si>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</si>
  <si>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</si>
  <si>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</si>
  <si>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</si>
  <si>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</si>
  <si>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</si>
  <si>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</si>
  <si>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</si>
  <si>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</si>
  <si>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</si>
  <si>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</si>
  <si>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</si>
  <si>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</si>
  <si>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</si>
  <si>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</si>
  <si>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</si>
  <si>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</si>
  <si>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</si>
  <si>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</si>
  <si>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</si>
  <si>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</si>
  <si>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</si>
  <si>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</si>
  <si>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</si>
  <si>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</si>
  <si>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</si>
  <si>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</si>
  <si>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</si>
  <si>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</si>
  <si>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</si>
  <si>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</si>
  <si>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</si>
  <si>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</si>
  <si>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</si>
  <si>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</si>
  <si>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</si>
  <si>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</si>
  <si>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</si>
  <si>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</si>
  <si>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</si>
  <si>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</si>
  <si>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</si>
  <si>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</si>
  <si>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</si>
  <si>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</si>
  <si>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</si>
  <si>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</si>
  <si>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</si>
  <si>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</si>
  <si>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</si>
  <si>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</si>
  <si>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</si>
  <si>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</si>
  <si>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</si>
  <si>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</si>
  <si>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</si>
  <si>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</si>
  <si>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</si>
  <si>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</si>
  <si>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</si>
  <si>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</si>
  <si>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</si>
  <si>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</si>
  <si>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</si>
  <si>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</si>
  <si>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</si>
  <si>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</si>
  <si>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</si>
  <si>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</si>
  <si>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</si>
  <si>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</si>
  <si>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</si>
  <si>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</si>
  <si>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</si>
  <si>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</si>
  <si>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</si>
  <si>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</si>
  <si>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</si>
  <si>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</si>
  <si>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</si>
  <si>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</si>
  <si>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</si>
  <si>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</si>
  <si>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</si>
  <si>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</si>
  <si>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</si>
  <si>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</si>
  <si>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</si>
  <si>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</si>
  <si>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</si>
  <si>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</si>
  <si>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</si>
  <si>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</si>
  <si>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</si>
  <si>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</si>
  <si>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</si>
  <si>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</si>
  <si>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</si>
  <si>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</si>
  <si>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</si>
  <si>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</si>
  <si>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</si>
  <si>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</si>
  <si>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</si>
  <si>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</si>
  <si>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</si>
  <si>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</si>
  <si>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</si>
  <si>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</si>
  <si>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</si>
  <si>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</si>
  <si>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</si>
  <si>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</si>
  <si>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</si>
  <si>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</si>
  <si>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</si>
  <si>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</si>
  <si>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</si>
  <si>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</si>
  <si>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</si>
  <si>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</si>
  <si>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</si>
  <si>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</si>
  <si>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</si>
  <si>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</si>
  <si>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</si>
  <si>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</si>
  <si>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</si>
  <si>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</si>
  <si>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</si>
  <si>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</si>
  <si>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</si>
  <si>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</si>
  <si>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</si>
  <si>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</si>
  <si>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</si>
  <si>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</si>
  <si>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</si>
  <si>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</si>
  <si>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</si>
  <si>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</si>
  <si>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</si>
  <si>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</si>
  <si>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</si>
  <si>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</si>
  <si>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</si>
  <si>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</si>
  <si>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</si>
  <si>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</si>
  <si>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</si>
  <si>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</si>
  <si>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</si>
  <si>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</si>
  <si>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</si>
  <si>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</si>
  <si>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</si>
  <si>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</si>
  <si>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</si>
  <si>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</si>
  <si>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</si>
  <si>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</si>
  <si>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</si>
  <si>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</si>
  <si>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</si>
  <si>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</si>
  <si>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</si>
  <si>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</si>
  <si>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</si>
  <si>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</si>
  <si>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</si>
  <si>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</si>
  <si>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</si>
  <si>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</si>
  <si>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</si>
  <si>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</si>
  <si>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</si>
  <si>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</si>
  <si>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</si>
  <si>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</si>
  <si>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</si>
  <si>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</si>
  <si>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</si>
  <si>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</si>
  <si>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</si>
  <si>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</si>
  <si>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</si>
  <si>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</si>
  <si>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</si>
  <si>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</si>
  <si>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</si>
  <si>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</si>
  <si>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</si>
  <si>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</si>
  <si>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</si>
  <si>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</si>
  <si>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</si>
  <si>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</si>
  <si>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</si>
  <si>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</si>
  <si>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</si>
  <si>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</si>
  <si>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</si>
  <si>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</si>
  <si>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</si>
  <si>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</si>
  <si>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</si>
  <si>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</si>
  <si>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</si>
  <si>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</si>
  <si>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</si>
  <si>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</si>
  <si>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</si>
  <si>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</si>
  <si>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</si>
  <si>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</si>
  <si>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</si>
  <si>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</si>
  <si>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</si>
  <si>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</si>
  <si>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</si>
  <si>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</si>
  <si>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</si>
  <si>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</si>
  <si>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</si>
  <si>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</si>
  <si>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</si>
  <si>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</si>
  <si>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</si>
  <si>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</si>
  <si>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</si>
  <si>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</si>
  <si>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</si>
  <si>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</si>
  <si>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</si>
  <si>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</si>
  <si>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</si>
  <si>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</si>
  <si>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</si>
  <si>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</si>
  <si>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</si>
  <si>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</si>
  <si>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</si>
  <si>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</si>
  <si>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</si>
  <si>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</si>
  <si>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</si>
  <si>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</si>
  <si>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</si>
  <si>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</si>
  <si>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</si>
  <si>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</si>
  <si>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</si>
  <si>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</si>
  <si>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</si>
  <si>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</si>
  <si>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</si>
  <si>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</si>
  <si>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</si>
  <si>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</si>
  <si>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</si>
  <si>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</si>
  <si>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</si>
  <si>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</si>
  <si>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</si>
  <si>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</si>
  <si>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</si>
  <si>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</si>
  <si>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</si>
  <si>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</si>
  <si>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</si>
  <si>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</si>
  <si>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</si>
  <si>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</si>
  <si>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</si>
  <si>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</si>
  <si>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</si>
  <si>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</si>
  <si>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</si>
  <si>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</si>
  <si>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</si>
  <si>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</si>
  <si>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</si>
  <si>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</si>
  <si>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</si>
  <si>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</si>
  <si>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</si>
  <si>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</si>
  <si>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</si>
  <si>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</si>
  <si>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</si>
  <si>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</si>
  <si>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</si>
  <si>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</si>
  <si>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</si>
  <si>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</si>
  <si>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</si>
  <si>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</si>
  <si>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</si>
  <si>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</si>
  <si>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</si>
  <si>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</si>
  <si>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</si>
  <si>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</si>
  <si>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</si>
  <si>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</si>
  <si>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</si>
  <si>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</si>
  <si>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</si>
  <si>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</si>
  <si>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</si>
  <si>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</si>
  <si>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</si>
  <si>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</si>
  <si>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</si>
  <si>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</si>
  <si>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</si>
  <si>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</si>
  <si>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</si>
  <si>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</si>
  <si>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</si>
  <si>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</si>
  <si>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</si>
  <si>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</si>
  <si>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</si>
  <si>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</si>
  <si>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</si>
  <si>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</si>
  <si>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</si>
  <si>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</si>
  <si>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</si>
  <si>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</si>
  <si>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</si>
  <si>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</si>
  <si>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</si>
  <si>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</si>
  <si>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</si>
  <si>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</si>
  <si>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</si>
  <si>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</si>
  <si>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</si>
  <si>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</si>
  <si>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</si>
  <si>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</si>
  <si>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</si>
  <si>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</si>
  <si>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</si>
  <si>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</si>
  <si>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</si>
  <si>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</si>
  <si>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</si>
  <si>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</si>
  <si>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</si>
  <si>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</si>
  <si>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</si>
  <si>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</si>
  <si>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</si>
  <si>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</si>
  <si>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</si>
  <si>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</si>
  <si>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</si>
  <si>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</si>
  <si>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</si>
  <si>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</si>
  <si>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</si>
  <si>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</si>
  <si>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</si>
  <si>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</si>
  <si>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</si>
  <si>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</si>
  <si>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</si>
  <si>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</si>
  <si>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</si>
  <si>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</si>
  <si>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</si>
  <si>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</si>
  <si>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</si>
  <si>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</si>
  <si>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</si>
  <si>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</si>
  <si>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</si>
  <si>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</si>
  <si>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</si>
  <si>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</si>
  <si>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</si>
  <si>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</si>
  <si>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</si>
  <si>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</si>
  <si>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</si>
  <si>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</si>
  <si>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</si>
  <si>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</si>
  <si>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</si>
  <si>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</si>
  <si>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</si>
  <si>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</si>
  <si>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</si>
  <si>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</si>
  <si>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</si>
  <si>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</si>
  <si>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</si>
  <si>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</si>
  <si>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</si>
  <si>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</si>
  <si>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</si>
  <si>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</si>
  <si>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</si>
  <si>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</si>
  <si>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</si>
  <si>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</si>
  <si>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</si>
  <si>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</si>
  <si>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</si>
  <si>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</si>
  <si>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</si>
  <si>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</si>
  <si>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</si>
  <si>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</si>
  <si>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</si>
  <si>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</si>
  <si>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</si>
  <si>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</si>
  <si>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</si>
  <si>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</si>
  <si>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</si>
  <si>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</si>
  <si>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</si>
  <si>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</si>
  <si>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</si>
  <si>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</si>
  <si>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</si>
  <si>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</si>
  <si>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</si>
  <si>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</si>
  <si>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</si>
  <si>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</si>
  <si>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</si>
  <si>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</si>
  <si>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</si>
  <si>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</si>
  <si>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</si>
  <si>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</si>
  <si>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</si>
  <si>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</si>
  <si>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</si>
  <si>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</si>
  <si>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</si>
  <si>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</si>
  <si>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</si>
  <si>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</si>
  <si>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</si>
  <si>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</si>
  <si>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</si>
  <si>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</si>
  <si>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</si>
  <si>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</si>
  <si>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</si>
  <si>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</si>
  <si>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</si>
  <si>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</si>
  <si>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</si>
  <si>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</si>
  <si>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</si>
  <si>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</si>
  <si>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</si>
  <si>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</si>
  <si>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</si>
  <si>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</si>
  <si>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</si>
  <si>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</si>
  <si>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</si>
  <si>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</si>
  <si>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</si>
  <si>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</si>
  <si>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</si>
  <si>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</si>
  <si>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</si>
  <si>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</si>
  <si>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</si>
  <si>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</si>
  <si>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</si>
  <si>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</si>
  <si>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</si>
  <si>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</si>
  <si>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</si>
  <si>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</si>
  <si>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</si>
  <si>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</si>
  <si>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</si>
  <si>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</si>
  <si>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</si>
  <si>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</si>
  <si>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</si>
  <si>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</si>
  <si>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</si>
  <si>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</si>
  <si>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</si>
  <si>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</si>
  <si>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</si>
  <si>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</si>
  <si>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</si>
  <si>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</si>
  <si>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</si>
  <si>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</si>
  <si>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</si>
  <si>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</si>
  <si>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</si>
  <si>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</si>
  <si>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</si>
  <si>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</si>
  <si>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</si>
  <si>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</si>
  <si>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</si>
  <si>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</si>
  <si>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</si>
  <si>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</si>
  <si>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</si>
  <si>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</si>
  <si>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</si>
  <si>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</si>
  <si>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</si>
  <si>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</si>
  <si>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</si>
  <si>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</si>
  <si>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</si>
  <si>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</si>
  <si>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</si>
  <si>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</si>
  <si>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</si>
  <si>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</si>
  <si>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</si>
  <si>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</si>
  <si>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</si>
  <si>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</si>
  <si>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</si>
  <si>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</si>
  <si>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</si>
  <si>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</si>
  <si>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</si>
  <si>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</si>
  <si>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</si>
  <si>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</si>
  <si>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</si>
  <si>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</si>
  <si>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</si>
  <si>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</si>
  <si>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</si>
  <si>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</si>
  <si>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</si>
  <si>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</si>
  <si>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</si>
  <si>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</si>
  <si>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</si>
  <si>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</si>
  <si>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</si>
  <si>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</si>
  <si>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</si>
  <si>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</si>
  <si>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</si>
  <si>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</si>
  <si>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</si>
  <si>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</si>
  <si>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</si>
  <si>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</si>
  <si>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</si>
  <si>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</si>
  <si>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</si>
  <si>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</si>
  <si>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</si>
  <si>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</si>
  <si>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</si>
  <si>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</si>
  <si>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</si>
  <si>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</si>
  <si>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</si>
  <si>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</si>
  <si>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</si>
  <si>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</si>
  <si>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</si>
  <si>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</si>
  <si>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</si>
  <si>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</si>
  <si>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</si>
  <si>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</si>
  <si>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</si>
  <si>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</si>
  <si>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</si>
  <si>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</si>
  <si>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</si>
  <si>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</si>
  <si>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</si>
  <si>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</si>
  <si>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</si>
  <si>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</si>
  <si>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</si>
  <si>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</si>
  <si>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</si>
  <si>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</si>
  <si>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</si>
  <si>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</si>
  <si>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</si>
  <si>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</si>
  <si>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</si>
  <si>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</si>
  <si>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</si>
  <si>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</si>
  <si>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</si>
  <si>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</si>
  <si>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</si>
  <si>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</si>
  <si>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</si>
  <si>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</si>
  <si>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</si>
  <si>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</si>
  <si>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</si>
  <si>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</si>
  <si>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</si>
  <si>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</si>
  <si>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</si>
  <si>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</si>
  <si>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</si>
  <si>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</si>
  <si>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</si>
  <si>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</si>
  <si>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</si>
  <si>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</si>
  <si>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</si>
  <si>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</si>
  <si>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</si>
  <si>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</si>
  <si>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</si>
  <si>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</si>
  <si>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</si>
  <si>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</si>
  <si>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</si>
  <si>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</si>
  <si>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</si>
  <si>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</si>
  <si>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</si>
  <si>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</si>
  <si>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</si>
  <si>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</si>
  <si>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</si>
  <si>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</si>
  <si>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</si>
  <si>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</si>
  <si>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</si>
  <si>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</si>
  <si>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</si>
  <si>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</si>
  <si>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</si>
  <si>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</si>
  <si>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</si>
  <si>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</si>
  <si>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</si>
  <si>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</si>
  <si>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</si>
  <si>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</si>
  <si>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</si>
  <si>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</si>
  <si>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</si>
  <si>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</si>
  <si>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</si>
  <si>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</si>
  <si>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</si>
  <si>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</si>
  <si>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</si>
  <si>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</si>
  <si>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</si>
  <si>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</si>
  <si>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</si>
  <si>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</si>
  <si>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</si>
  <si>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</si>
  <si>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</si>
  <si>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</si>
  <si>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</si>
  <si>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</si>
  <si>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</si>
  <si>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</si>
  <si>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</si>
  <si>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</si>
  <si>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</si>
  <si>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</si>
  <si>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</si>
  <si>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</si>
  <si>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</si>
  <si>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</si>
  <si>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</si>
  <si>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</si>
  <si>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</si>
  <si>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</si>
  <si>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</si>
  <si>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</si>
  <si>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</si>
  <si>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</si>
  <si>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</si>
  <si>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</si>
  <si>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</si>
  <si>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</si>
  <si>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</si>
  <si>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</si>
  <si>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</si>
  <si>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</si>
  <si>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</si>
  <si>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</si>
  <si>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</si>
  <si>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</si>
  <si>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</si>
  <si>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</si>
  <si>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</si>
  <si>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</si>
  <si>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</si>
  <si>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</si>
  <si>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</si>
  <si>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</si>
  <si>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</si>
  <si>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</si>
  <si>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</si>
  <si>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</si>
  <si>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</si>
  <si>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</si>
  <si>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</si>
  <si>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</si>
  <si>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</si>
  <si>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</si>
  <si>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</si>
  <si>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</si>
  <si>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</si>
  <si>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</si>
  <si>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</si>
  <si>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</si>
  <si>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</si>
  <si>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</si>
  <si>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</si>
  <si>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</si>
  <si>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</si>
  <si>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</si>
  <si>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</si>
  <si>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</si>
  <si>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</si>
  <si>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</si>
  <si>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</si>
  <si>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</si>
  <si>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</si>
  <si>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</si>
  <si>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</si>
  <si>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</si>
  <si>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</si>
  <si>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</si>
  <si>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</si>
  <si>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</si>
  <si>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</si>
  <si>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</si>
  <si>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</si>
  <si>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</si>
  <si>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</si>
  <si>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</si>
  <si>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</si>
  <si>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</si>
  <si>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</si>
  <si>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</si>
  <si>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</si>
  <si>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</si>
  <si>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</si>
  <si>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</si>
  <si>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</si>
  <si>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</si>
  <si>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</si>
  <si>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</si>
  <si>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</si>
  <si>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</si>
  <si>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</si>
  <si>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</si>
  <si>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</si>
  <si>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</si>
  <si>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</si>
  <si>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</si>
  <si>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</si>
  <si>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</si>
  <si>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</si>
  <si>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</si>
  <si>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</si>
  <si>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</si>
  <si>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</si>
  <si>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</si>
  <si>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</si>
  <si>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</si>
  <si>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</si>
  <si>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</si>
  <si>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</si>
  <si>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</si>
  <si>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</si>
  <si>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</si>
  <si>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</si>
  <si>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</si>
  <si>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</si>
  <si>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</si>
  <si>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</si>
  <si>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</si>
  <si>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</si>
  <si>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</si>
  <si>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</si>
  <si>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</si>
  <si>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</si>
  <si>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</si>
  <si>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</si>
  <si>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</si>
  <si>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</si>
  <si>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</si>
  <si>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</si>
  <si>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</si>
  <si>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</si>
  <si>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</si>
  <si>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</si>
  <si>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</si>
  <si>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</si>
  <si>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</si>
  <si>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</si>
  <si>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</si>
  <si>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</si>
  <si>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</si>
  <si>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</si>
  <si>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</si>
  <si>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</si>
  <si>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</si>
  <si>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</si>
  <si>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</si>
  <si>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</si>
  <si>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</si>
  <si>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</si>
  <si>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</si>
  <si>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</si>
  <si>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</si>
  <si>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</si>
  <si>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</si>
  <si>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</si>
  <si>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</si>
  <si>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</si>
  <si>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</si>
  <si>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</si>
  <si>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</si>
  <si>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</si>
  <si>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</si>
  <si>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</si>
  <si>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</si>
  <si>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</si>
  <si>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</si>
  <si>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</si>
  <si>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</si>
  <si>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</si>
  <si>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</si>
  <si>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</si>
  <si>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</si>
  <si>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</si>
  <si>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</si>
  <si>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</si>
  <si>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</si>
  <si>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</si>
  <si>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</si>
  <si>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</si>
  <si>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</si>
  <si>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</si>
  <si>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</si>
  <si>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</si>
  <si>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</si>
  <si>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</si>
  <si>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</si>
  <si>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</si>
  <si>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</si>
  <si>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</si>
  <si>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</si>
  <si>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</si>
  <si>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</si>
  <si>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</si>
  <si>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</si>
  <si>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</si>
  <si>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</si>
  <si>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</si>
  <si>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</si>
  <si>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</si>
  <si>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</si>
  <si>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</si>
  <si>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</si>
  <si>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</si>
  <si>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</si>
  <si>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</si>
  <si>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</si>
  <si>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</si>
  <si>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</si>
  <si>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</si>
  <si>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</si>
  <si>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</si>
  <si>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</si>
  <si>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</si>
  <si>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</si>
  <si>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</si>
  <si>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</si>
  <si>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</si>
  <si>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</si>
  <si>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</si>
  <si>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</si>
  <si>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</si>
  <si>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</si>
  <si>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</si>
  <si>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</si>
  <si>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</si>
  <si>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</si>
  <si>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</si>
  <si>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</si>
  <si>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</si>
  <si>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</si>
  <si>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</si>
  <si>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</si>
  <si>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</si>
  <si>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</si>
  <si>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</si>
  <si>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</si>
  <si>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</si>
  <si>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</si>
  <si>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</si>
  <si>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</si>
  <si>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</si>
  <si>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</si>
  <si>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</si>
  <si>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</si>
  <si>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</si>
  <si>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</si>
  <si>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</si>
  <si>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</si>
  <si>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</si>
  <si>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</si>
  <si>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</si>
  <si>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</si>
  <si>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</si>
  <si>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</si>
  <si>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</si>
  <si>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</si>
  <si>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</si>
  <si>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</si>
  <si>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</si>
  <si>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</si>
  <si>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</si>
  <si>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</si>
  <si>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</si>
  <si>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</si>
  <si>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</si>
  <si>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</si>
  <si>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</si>
  <si>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</si>
  <si>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</si>
  <si>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</si>
  <si>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</si>
  <si>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</si>
  <si>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</si>
  <si>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</si>
  <si>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</si>
  <si>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</si>
  <si>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</si>
  <si>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</si>
  <si>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</si>
  <si>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</si>
  <si>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</si>
  <si>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</si>
  <si>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</si>
  <si>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</si>
  <si>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</si>
  <si>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</si>
  <si>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</si>
  <si>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</si>
  <si>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</si>
  <si>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</si>
  <si>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</si>
  <si>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</si>
  <si>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</si>
  <si>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</si>
  <si>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</si>
  <si>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</si>
  <si>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</si>
  <si>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</si>
  <si>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</si>
  <si>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</si>
  <si>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</si>
  <si>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</si>
  <si>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</si>
  <si>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</si>
  <si>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</si>
  <si>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</si>
  <si>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</si>
  <si>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</si>
  <si>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</si>
  <si>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</si>
  <si>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</si>
  <si>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</si>
  <si>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</si>
  <si>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</si>
  <si>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</si>
  <si>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</si>
  <si>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</si>
  <si>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</si>
  <si>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</si>
  <si>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</si>
  <si>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</si>
  <si>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</si>
  <si>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</si>
  <si>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</si>
  <si>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</si>
  <si>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</si>
  <si>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</si>
  <si>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</si>
  <si>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</si>
  <si>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</si>
  <si>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</si>
  <si>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</si>
  <si>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</si>
  <si>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</si>
  <si>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</si>
  <si>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</si>
  <si>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</si>
  <si>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</si>
  <si>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</si>
  <si>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</si>
  <si>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</si>
  <si>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</si>
  <si>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</si>
  <si>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</si>
  <si>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</si>
  <si>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</si>
  <si>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</si>
  <si>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</si>
  <si>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</si>
  <si>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</si>
  <si>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</si>
  <si>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</si>
  <si>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</si>
  <si>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</si>
  <si>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</si>
  <si>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</si>
  <si>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</si>
  <si>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</si>
  <si>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</si>
  <si>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</si>
  <si>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</si>
  <si>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</si>
  <si>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</si>
  <si>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</si>
  <si>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</si>
  <si>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</si>
  <si>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</si>
  <si>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</si>
  <si>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</si>
  <si>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</si>
  <si>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</si>
  <si>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</si>
  <si>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</si>
  <si>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</si>
  <si>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</si>
  <si>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</si>
  <si>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</si>
  <si>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</si>
  <si>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</si>
  <si>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</si>
  <si>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</si>
  <si>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</si>
  <si>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</si>
  <si>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</si>
  <si>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</si>
  <si>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</si>
  <si>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</si>
  <si>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</si>
  <si>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</si>
  <si>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</si>
  <si>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</si>
  <si>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</si>
  <si>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</si>
  <si>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</si>
  <si>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</si>
  <si>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</si>
  <si>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</si>
  <si>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</si>
  <si>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</si>
  <si>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</si>
  <si>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</si>
  <si>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</si>
  <si>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</si>
  <si>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</si>
  <si>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</si>
  <si>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</si>
  <si>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</si>
  <si>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</si>
  <si>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</si>
  <si>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</si>
  <si>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</si>
  <si>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</si>
  <si>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</si>
  <si>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</si>
  <si>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</si>
  <si>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</si>
  <si>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</si>
  <si>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</si>
  <si>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</si>
  <si>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</si>
  <si>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</si>
  <si>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</si>
  <si>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</si>
  <si>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</si>
  <si>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</si>
  <si>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</si>
  <si>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</si>
  <si>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</si>
  <si>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</si>
  <si>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</si>
  <si>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</si>
  <si>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</si>
  <si>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</si>
  <si>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</si>
  <si>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</si>
  <si>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</si>
  <si>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</si>
  <si>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</si>
  <si>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</si>
  <si>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</si>
  <si>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</si>
  <si>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</si>
  <si>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</si>
  <si>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</si>
  <si>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</si>
  <si>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</si>
  <si>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</si>
  <si>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</si>
  <si>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</si>
  <si>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</si>
  <si>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</si>
  <si>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</si>
  <si>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</si>
  <si>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</si>
  <si>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</si>
  <si>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</si>
  <si>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</si>
  <si>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</si>
  <si>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</si>
  <si>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</si>
  <si>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</si>
  <si>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</si>
  <si>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</si>
  <si>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</si>
  <si>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</si>
  <si>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</si>
  <si>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</si>
  <si>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</si>
  <si>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</si>
  <si>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</si>
  <si>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</si>
  <si>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</si>
  <si>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</si>
  <si>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</si>
  <si>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</si>
  <si>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</si>
  <si>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</si>
  <si>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</si>
  <si>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</si>
  <si>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</si>
  <si>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</si>
  <si>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</si>
  <si>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</si>
  <si>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</si>
  <si>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</si>
  <si>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</si>
  <si>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</si>
  <si>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</si>
  <si>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</si>
  <si>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</si>
  <si>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</si>
  <si>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</si>
  <si>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</si>
  <si>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</si>
  <si>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</si>
  <si>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</si>
  <si>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</si>
  <si>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</si>
  <si>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</si>
  <si>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</si>
  <si>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</si>
  <si>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</si>
  <si>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</si>
  <si>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</si>
  <si>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</si>
  <si>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</si>
  <si>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</si>
  <si>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</si>
  <si>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</si>
  <si>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</si>
  <si>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</si>
  <si>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</si>
  <si>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</si>
  <si>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</si>
  <si>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</si>
  <si>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</si>
  <si>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</si>
  <si>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</si>
  <si>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</si>
  <si>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</si>
  <si>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</si>
  <si>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</si>
  <si>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</si>
  <si>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</si>
  <si>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</si>
  <si>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</si>
  <si>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</si>
  <si>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</si>
  <si>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</si>
  <si>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</si>
  <si>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</si>
  <si>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</si>
  <si>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</si>
  <si>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</si>
  <si>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</si>
  <si>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</si>
  <si>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</si>
  <si>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</si>
  <si>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</si>
  <si>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</si>
  <si>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</si>
  <si>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</si>
  <si>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</si>
  <si>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</si>
  <si>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</si>
  <si>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</si>
  <si>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</si>
  <si>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</si>
  <si>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</si>
  <si>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</si>
  <si>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</si>
  <si>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</si>
  <si>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</si>
  <si>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</si>
  <si>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</si>
  <si>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</si>
  <si>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</si>
  <si>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</si>
  <si>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</si>
  <si>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</si>
  <si>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</si>
  <si>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</si>
  <si>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</si>
  <si>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</si>
  <si>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</si>
  <si>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</si>
  <si>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</si>
  <si>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</si>
  <si>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</si>
  <si>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</si>
  <si>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</si>
  <si>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</si>
  <si>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</si>
  <si>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</si>
  <si>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</si>
  <si>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</si>
  <si>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</si>
  <si>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</si>
  <si>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</si>
  <si>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</si>
  <si>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</si>
  <si>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</si>
  <si>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</si>
  <si>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</si>
  <si>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</si>
  <si>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</si>
  <si>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</si>
  <si>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</si>
  <si>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</si>
  <si>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</si>
  <si>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</si>
  <si>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</si>
  <si>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</si>
  <si>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</si>
  <si>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</si>
  <si>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</si>
  <si>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</si>
  <si>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</si>
  <si>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</si>
  <si>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</si>
  <si>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</si>
  <si>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</si>
  <si>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</si>
  <si>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</si>
  <si>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</si>
  <si>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</si>
  <si>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</si>
  <si>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</si>
  <si>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</si>
  <si>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</si>
  <si>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</si>
  <si>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</si>
  <si>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</si>
  <si>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</si>
  <si>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</si>
  <si>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</si>
  <si>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</si>
  <si>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</si>
  <si>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</si>
  <si>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</si>
  <si>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</si>
  <si>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</si>
  <si>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</si>
  <si>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</si>
  <si>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</si>
  <si>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</si>
  <si>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</si>
  <si>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</si>
  <si>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</si>
  <si>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</si>
  <si>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</si>
  <si>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</si>
  <si>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</si>
  <si>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</si>
  <si>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</si>
  <si>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</si>
  <si>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</si>
  <si>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</si>
  <si>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</si>
  <si>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</si>
  <si>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</si>
  <si>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</si>
  <si>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</si>
  <si>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</si>
  <si>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</si>
  <si>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</si>
  <si>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</si>
  <si>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</si>
  <si>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</si>
  <si>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</si>
  <si>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</si>
  <si>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</si>
  <si>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</si>
  <si>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</si>
  <si>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</si>
  <si>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</si>
  <si>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</si>
  <si>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</si>
  <si>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</si>
  <si>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</si>
  <si>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</si>
  <si>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</si>
  <si>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</si>
  <si>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</si>
  <si>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</si>
  <si>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</si>
  <si>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</si>
  <si>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</si>
  <si>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</si>
  <si>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</si>
  <si>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</si>
  <si>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</si>
  <si>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</si>
  <si>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</si>
  <si>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</si>
  <si>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</si>
  <si>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</si>
  <si>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</si>
  <si>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</si>
  <si>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</si>
  <si>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</si>
  <si>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</si>
  <si>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</si>
  <si>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</si>
  <si>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</si>
  <si>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</si>
  <si>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</si>
  <si>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</si>
  <si>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</si>
  <si>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</si>
  <si>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</si>
  <si>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</si>
  <si>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</si>
  <si>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</si>
  <si>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</si>
  <si>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</si>
  <si>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</si>
  <si>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</si>
  <si>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</si>
  <si>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</si>
  <si>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</si>
  <si>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</si>
  <si>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</si>
  <si>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</si>
  <si>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</si>
  <si>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</si>
  <si>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</si>
  <si>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</si>
  <si>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</si>
  <si>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</si>
  <si>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</si>
  <si>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</si>
  <si>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</si>
  <si>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</si>
  <si>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</si>
  <si>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</si>
  <si>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</si>
  <si>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</si>
  <si>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</si>
  <si>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</si>
  <si>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</si>
  <si>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</si>
  <si>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</si>
  <si>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</si>
  <si>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</si>
  <si>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</si>
  <si>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</si>
  <si>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</si>
  <si>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</si>
  <si>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</si>
  <si>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</si>
  <si>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</si>
  <si>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</si>
  <si>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</si>
  <si>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</si>
  <si>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</si>
  <si>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</si>
  <si>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</si>
  <si>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</si>
  <si>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</si>
  <si>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</si>
  <si>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</si>
  <si>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</si>
  <si>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</si>
  <si>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</si>
  <si>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</si>
  <si>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</si>
  <si>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</si>
  <si>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</si>
  <si>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</si>
  <si>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</si>
  <si>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</si>
  <si>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</si>
  <si>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</si>
  <si>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</si>
  <si>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</si>
  <si>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</si>
  <si>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</si>
  <si>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</si>
  <si>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</si>
  <si>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</si>
  <si>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</si>
  <si>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</si>
  <si>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</si>
  <si>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</si>
  <si>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</si>
  <si>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</si>
  <si>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</si>
  <si>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</si>
  <si>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</si>
  <si>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</si>
  <si>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</si>
  <si>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</si>
  <si>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</si>
  <si>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</si>
  <si>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</si>
  <si>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</si>
  <si>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</si>
  <si>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</si>
  <si>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</si>
  <si>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</si>
  <si>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</si>
  <si>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</si>
  <si>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</si>
  <si>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</si>
  <si>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</si>
  <si>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</si>
  <si>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</si>
  <si>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</si>
  <si>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</si>
  <si>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</si>
  <si>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</si>
  <si>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</si>
  <si>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</si>
  <si>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</si>
  <si>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</si>
  <si>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</si>
  <si>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</si>
  <si>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</si>
  <si>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</si>
  <si>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</si>
  <si>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</si>
  <si>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</si>
  <si>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</si>
  <si>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</si>
  <si>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</si>
  <si>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</si>
  <si>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</si>
  <si>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</si>
  <si>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</si>
  <si>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</si>
  <si>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</si>
  <si>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</si>
  <si>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</si>
  <si>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</si>
  <si>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</si>
  <si>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</si>
  <si>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</si>
  <si>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</si>
  <si>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</si>
  <si>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</si>
  <si>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</si>
  <si>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</si>
  <si>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</si>
  <si>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</si>
  <si>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</si>
  <si>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</si>
  <si>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</si>
  <si>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</si>
  <si>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</si>
  <si>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</si>
  <si>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</si>
  <si>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</si>
  <si>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</si>
  <si>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</si>
  <si>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</si>
  <si>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</si>
  <si>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</si>
  <si>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</si>
  <si>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</si>
  <si>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</si>
  <si>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</si>
  <si>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</si>
  <si>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</si>
  <si>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</si>
  <si>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</si>
  <si>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</si>
  <si>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</si>
  <si>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</si>
  <si>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</si>
  <si>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</si>
  <si>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</si>
  <si>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</si>
  <si>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</si>
  <si>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</si>
  <si>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</si>
  <si>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</si>
  <si>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</si>
  <si>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</si>
  <si>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</si>
  <si>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</si>
  <si>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</si>
  <si>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</si>
  <si>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</si>
  <si>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</si>
  <si>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</si>
  <si>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</si>
  <si>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</si>
  <si>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</si>
  <si>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</si>
  <si>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</si>
  <si>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</si>
  <si>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</si>
  <si>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</si>
  <si>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</si>
  <si>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</si>
  <si>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</si>
  <si>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</si>
  <si>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</si>
  <si>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</si>
  <si>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</si>
  <si>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</si>
  <si>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</si>
  <si>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</si>
  <si>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</si>
  <si>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</si>
  <si>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</si>
  <si>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</si>
  <si>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</si>
  <si>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</si>
  <si>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</si>
  <si>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</si>
  <si>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</si>
  <si>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</si>
  <si>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</si>
  <si>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</si>
  <si>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</si>
  <si>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</si>
  <si>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</si>
  <si>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</si>
  <si>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</si>
  <si>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</si>
  <si>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</si>
  <si>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</si>
  <si>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</si>
  <si>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</si>
  <si>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</si>
  <si>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</si>
  <si>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</si>
  <si>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</si>
  <si>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</si>
  <si>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</si>
  <si>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</si>
  <si>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</si>
  <si>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</si>
  <si>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</si>
  <si>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</si>
  <si>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</si>
  <si>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</si>
  <si>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</si>
  <si>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</si>
  <si>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</si>
  <si>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</si>
  <si>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</si>
  <si>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</si>
  <si>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</si>
  <si>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</si>
  <si>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</si>
  <si>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</si>
  <si>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</si>
  <si>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</si>
  <si>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</si>
  <si>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</si>
  <si>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</si>
  <si>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</si>
  <si>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</si>
  <si>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</si>
  <si>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</si>
  <si>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</si>
  <si>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</si>
  <si>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</si>
  <si>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</si>
  <si>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</si>
  <si>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</si>
  <si>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</si>
  <si>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</si>
  <si>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</si>
  <si>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</si>
  <si>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</si>
  <si>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</si>
  <si>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</si>
  <si>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</si>
  <si>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</si>
  <si>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</si>
  <si>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</si>
  <si>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</si>
  <si>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</si>
  <si>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</si>
  <si>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</si>
  <si>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</si>
  <si>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</si>
  <si>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</si>
  <si>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</si>
  <si>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</si>
  <si>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</si>
  <si>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</si>
  <si>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</si>
  <si>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</si>
  <si>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</si>
  <si>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</si>
  <si>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</si>
  <si>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</si>
  <si>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</si>
  <si>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</si>
  <si>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</si>
  <si>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</si>
  <si>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</si>
  <si>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</si>
  <si>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</si>
  <si>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</si>
  <si>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</si>
  <si>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</si>
  <si>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</si>
  <si>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</si>
  <si>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</si>
  <si>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</si>
  <si>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</si>
  <si>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</si>
  <si>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</si>
  <si>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</si>
  <si>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</si>
  <si>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</si>
  <si>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</si>
  <si>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</si>
  <si>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</si>
  <si>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</si>
  <si>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</si>
  <si>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</si>
  <si>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</si>
  <si>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</si>
  <si>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</si>
  <si>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</si>
  <si>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</si>
  <si>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</si>
  <si>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</si>
  <si>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</si>
  <si>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</si>
  <si>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</si>
  <si>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</si>
  <si>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</si>
  <si>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</si>
  <si>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</si>
  <si>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</si>
  <si>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</si>
  <si>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</si>
  <si>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</si>
  <si>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</si>
  <si>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</si>
  <si>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</si>
  <si>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</si>
  <si>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</si>
  <si>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</si>
  <si>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</si>
  <si>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</si>
  <si>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</si>
  <si>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</si>
  <si>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</si>
  <si>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</si>
  <si>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</si>
  <si>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</si>
  <si>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</si>
  <si>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</si>
  <si>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</si>
  <si>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</si>
  <si>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</si>
  <si>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</si>
  <si>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</si>
  <si>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</si>
  <si>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</si>
  <si>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</si>
  <si>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</si>
  <si>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</si>
  <si>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</si>
  <si>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</si>
  <si>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</si>
  <si>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</si>
  <si>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</si>
  <si>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</si>
  <si>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</si>
  <si>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</si>
  <si>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</si>
  <si>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</si>
  <si>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</si>
  <si>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</si>
  <si>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</si>
  <si>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</si>
  <si>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</si>
  <si>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</si>
  <si>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</si>
  <si>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</si>
  <si>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</si>
  <si>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</si>
  <si>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</si>
  <si>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</si>
  <si>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</si>
  <si>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</si>
  <si>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</si>
  <si>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</si>
  <si>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</si>
  <si>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</si>
  <si>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</si>
  <si>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</si>
  <si>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</si>
  <si>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</si>
  <si>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</si>
  <si>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</si>
  <si>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</si>
  <si>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</si>
  <si>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</si>
  <si>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</si>
  <si>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</si>
  <si>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</si>
  <si>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</si>
  <si>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</si>
  <si>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</si>
  <si>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</si>
  <si>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</si>
  <si>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</si>
  <si>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</si>
  <si>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</si>
  <si>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</si>
  <si>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</si>
  <si>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</si>
  <si>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</si>
  <si>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</si>
  <si>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</si>
  <si>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</si>
  <si>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</si>
  <si>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</si>
  <si>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</si>
  <si>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</si>
  <si>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</si>
  <si>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</si>
  <si>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</si>
  <si>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</si>
  <si>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</si>
  <si>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</si>
  <si>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</si>
  <si>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</si>
  <si>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</si>
  <si>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</si>
  <si>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</si>
  <si>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</si>
  <si>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</si>
  <si>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</si>
  <si>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</si>
  <si>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</si>
  <si>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</si>
  <si>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</si>
  <si>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</si>
  <si>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</si>
  <si>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</si>
  <si>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</si>
  <si>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</si>
  <si>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</si>
  <si>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</si>
  <si>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</si>
  <si>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</si>
  <si>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</si>
  <si>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</si>
  <si>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</si>
  <si>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</si>
  <si>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</si>
  <si>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</si>
  <si>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</si>
  <si>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</si>
  <si>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</si>
  <si>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</si>
  <si>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</si>
  <si>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</si>
  <si>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</si>
  <si>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</si>
  <si>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</si>
  <si>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</si>
  <si>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</si>
  <si>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</si>
  <si>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</si>
  <si>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</si>
  <si>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</si>
  <si>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</si>
  <si>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</si>
  <si>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</si>
  <si>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</si>
  <si>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</si>
  <si>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</si>
  <si>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</si>
  <si>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</si>
  <si>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</si>
  <si>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</si>
  <si>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</si>
  <si>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</si>
  <si>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</si>
  <si>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</si>
  <si>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</si>
  <si>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</si>
  <si>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</si>
  <si>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</si>
  <si>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</si>
  <si>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</si>
  <si>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</si>
  <si>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</si>
  <si>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</si>
  <si>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</si>
  <si>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</si>
  <si>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</si>
  <si>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</si>
  <si>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</si>
  <si>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</si>
  <si>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</si>
  <si>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</si>
  <si>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</si>
  <si>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</si>
  <si>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</si>
  <si>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</si>
  <si>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</si>
  <si>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</si>
  <si>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</si>
  <si>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</si>
  <si>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</si>
  <si>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</si>
  <si>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</si>
  <si>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</si>
  <si>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</si>
  <si>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</si>
  <si>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</si>
  <si>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</si>
  <si>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</si>
  <si>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</si>
  <si>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</si>
  <si>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</si>
  <si>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</si>
  <si>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</si>
  <si>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</si>
  <si>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</si>
  <si>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</si>
  <si>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</si>
  <si>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</si>
  <si>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</si>
  <si>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</si>
  <si>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</si>
  <si>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</si>
  <si>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</si>
  <si>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</si>
  <si>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</si>
  <si>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</si>
  <si>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</si>
  <si>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</si>
  <si>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</si>
  <si>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</si>
  <si>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</si>
  <si>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</si>
  <si>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</si>
  <si>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</si>
  <si>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</si>
  <si>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</si>
  <si>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</si>
  <si>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</si>
  <si>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</si>
  <si>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</si>
  <si>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</si>
  <si>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</si>
  <si>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</si>
  <si>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</si>
  <si>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</si>
  <si>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</si>
  <si>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</si>
  <si>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</si>
  <si>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</si>
  <si>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</si>
  <si>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</si>
  <si>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</si>
  <si>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</si>
  <si>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</si>
  <si>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</si>
  <si>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</si>
  <si>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</si>
  <si>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</si>
  <si>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</si>
  <si>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</si>
  <si>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</si>
  <si>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</si>
  <si>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</si>
  <si>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</si>
  <si>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</si>
  <si>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</si>
  <si>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</si>
  <si>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</si>
  <si>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</si>
  <si>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</si>
  <si>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</si>
  <si>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</si>
  <si>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</si>
  <si>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</si>
  <si>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</si>
  <si>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</si>
  <si>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</si>
  <si>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</si>
  <si>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</si>
  <si>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</si>
  <si>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</si>
  <si>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</si>
  <si>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</si>
  <si>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</si>
  <si>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</si>
  <si>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</si>
  <si>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</si>
  <si>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</si>
  <si>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</si>
  <si>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</si>
  <si>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</si>
  <si>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</si>
  <si>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</si>
  <si>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</si>
  <si>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</si>
  <si>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</si>
  <si>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</si>
  <si>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</si>
  <si>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</si>
  <si>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</si>
  <si>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</si>
  <si>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</si>
  <si>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</si>
  <si>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</si>
  <si>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</si>
  <si>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</si>
  <si>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</si>
  <si>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</si>
  <si>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</si>
  <si>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</si>
  <si>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</si>
  <si>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</si>
  <si>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</si>
  <si>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</si>
  <si>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</si>
  <si>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</si>
  <si>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</si>
  <si>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</si>
  <si>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</si>
  <si>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</si>
  <si>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</si>
  <si>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</si>
  <si>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</si>
  <si>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</si>
  <si>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</si>
  <si>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</si>
  <si>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</si>
  <si>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</si>
  <si>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</si>
  <si>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</si>
  <si>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</si>
  <si>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</si>
  <si>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</si>
  <si>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</si>
  <si>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</si>
  <si>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</si>
  <si>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</si>
  <si>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</si>
  <si>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</si>
  <si>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</si>
  <si>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</si>
  <si>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</si>
  <si>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</si>
  <si>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</si>
  <si>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</si>
  <si>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</si>
  <si>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</si>
  <si>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</si>
  <si>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</si>
  <si>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</si>
  <si>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</si>
  <si>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</si>
  <si>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</si>
  <si>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</si>
  <si>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</si>
  <si>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</si>
  <si>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</si>
  <si>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</si>
  <si>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</si>
  <si>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</si>
  <si>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</si>
  <si>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</si>
  <si>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</si>
  <si>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</si>
  <si>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</si>
  <si>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</si>
  <si>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</si>
  <si>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</si>
  <si>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</si>
  <si>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</si>
  <si>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</si>
  <si>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</si>
  <si>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</si>
  <si>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</si>
  <si>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</si>
  <si>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</si>
  <si>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</si>
  <si>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</si>
  <si>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</si>
  <si>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</si>
  <si>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</si>
  <si>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</si>
  <si>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</si>
  <si>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</si>
  <si>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</si>
  <si>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</si>
  <si>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</si>
  <si>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</si>
  <si>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</si>
  <si>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</si>
  <si>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</si>
  <si>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</si>
  <si>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</si>
  <si>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</si>
  <si>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</si>
  <si>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</si>
  <si>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</si>
  <si>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</si>
  <si>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</si>
  <si>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</si>
  <si>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</si>
  <si>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</si>
  <si>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</si>
  <si>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</si>
  <si>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</si>
  <si>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</si>
  <si>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</si>
  <si>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</si>
  <si>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</si>
  <si>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</si>
  <si>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</si>
  <si>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</si>
  <si>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</si>
  <si>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</si>
  <si>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</si>
  <si>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</si>
  <si>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</si>
  <si>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</si>
  <si>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</si>
  <si>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</si>
  <si>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</si>
  <si>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</si>
  <si>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</si>
  <si>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</si>
  <si>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</si>
  <si>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</si>
  <si>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</si>
  <si>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</si>
  <si>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</si>
  <si>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</si>
  <si>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</si>
  <si>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</si>
  <si>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</si>
  <si>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</si>
  <si>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</si>
  <si>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</si>
  <si>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</si>
  <si>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</si>
  <si>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</si>
  <si>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</si>
  <si>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</si>
  <si>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</si>
  <si>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</si>
  <si>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</si>
  <si>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</si>
  <si>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</si>
  <si>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</si>
  <si>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</si>
  <si>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</si>
  <si>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</si>
  <si>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</si>
  <si>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</si>
  <si>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</si>
  <si>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</si>
  <si>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</si>
  <si>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</si>
  <si>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</si>
  <si>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</si>
  <si>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</si>
  <si>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</si>
  <si>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</si>
  <si>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</si>
  <si>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</si>
  <si>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</si>
  <si>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</si>
  <si>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</si>
  <si>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</si>
  <si>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</si>
  <si>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</si>
  <si>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</si>
  <si>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</si>
  <si>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</si>
  <si>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</si>
  <si>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</si>
  <si>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</si>
  <si>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</si>
  <si>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</si>
  <si>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</si>
  <si>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</si>
  <si>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</si>
  <si>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</si>
  <si>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</si>
  <si>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</si>
  <si>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</si>
  <si>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</si>
  <si>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</si>
  <si>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</si>
  <si>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</si>
  <si>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</si>
  <si>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</si>
  <si>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</si>
  <si>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</si>
  <si>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</si>
  <si>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</si>
  <si>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</si>
  <si>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</si>
  <si>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</si>
  <si>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</si>
  <si>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</si>
  <si>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</si>
  <si>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</si>
  <si>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</si>
  <si>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</si>
  <si>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</si>
  <si>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</si>
  <si>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</si>
  <si>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</si>
  <si>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</si>
  <si>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</si>
  <si>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</si>
  <si>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</si>
  <si>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</si>
  <si>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</si>
  <si>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</si>
  <si>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</si>
  <si>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</si>
  <si>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</si>
  <si>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</si>
  <si>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</si>
  <si>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</si>
  <si>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</si>
  <si>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</si>
  <si>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</si>
  <si>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</si>
  <si>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</si>
  <si>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</si>
  <si>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</si>
  <si>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</si>
  <si>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</si>
  <si>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</si>
  <si>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</si>
  <si>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</si>
  <si>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</si>
  <si>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</si>
  <si>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</si>
  <si>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</si>
  <si>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</si>
  <si>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</si>
  <si>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</si>
  <si>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</si>
  <si>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</si>
  <si>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</si>
  <si>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</si>
  <si>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</si>
  <si>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</si>
  <si>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</si>
  <si>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</si>
  <si>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</si>
  <si>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</si>
  <si>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</si>
  <si>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</si>
  <si>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</si>
  <si>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</si>
  <si>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</si>
  <si>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</si>
  <si>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</si>
  <si>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</si>
  <si>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</si>
  <si>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</si>
  <si>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</si>
  <si>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</si>
  <si>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</si>
  <si>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</si>
  <si>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</si>
  <si>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</si>
  <si>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</si>
  <si>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</si>
  <si>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</si>
  <si>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</si>
  <si>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</si>
  <si>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</si>
  <si>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</si>
  <si>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</si>
  <si>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</si>
  <si>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</si>
  <si>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</si>
  <si>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</si>
  <si>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</si>
  <si>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</si>
  <si>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</si>
  <si>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</si>
  <si>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</si>
  <si>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</si>
  <si>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</si>
  <si>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</si>
  <si>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</si>
  <si>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</si>
  <si>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</si>
  <si>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</si>
  <si>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</si>
  <si>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</si>
  <si>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</si>
  <si>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</si>
  <si>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</si>
  <si>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</si>
  <si>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</si>
  <si>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</si>
  <si>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</si>
  <si>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</si>
  <si>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</si>
  <si>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</si>
  <si>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</si>
  <si>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</si>
  <si>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</si>
  <si>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</si>
  <si>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</si>
  <si>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</si>
  <si>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</si>
  <si>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</si>
  <si>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</si>
  <si>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</si>
  <si>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</si>
  <si>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</si>
  <si>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</si>
  <si>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</si>
  <si>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</si>
  <si>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</si>
  <si>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</si>
  <si>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</si>
  <si>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</si>
  <si>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</si>
  <si>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</si>
  <si>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</si>
  <si>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</si>
  <si>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</si>
  <si>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</si>
  <si>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</si>
  <si>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</si>
  <si>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</si>
  <si>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</si>
  <si>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</si>
  <si>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</si>
  <si>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</si>
  <si>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</si>
  <si>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</si>
  <si>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</si>
  <si>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</si>
  <si>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</si>
  <si>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</si>
  <si>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</si>
  <si>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</si>
  <si>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</si>
  <si>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</si>
  <si>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</si>
  <si>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</si>
  <si>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</si>
  <si>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</si>
  <si>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</si>
  <si>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</si>
  <si>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</si>
  <si>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</si>
  <si>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</si>
  <si>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</si>
  <si>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</si>
  <si>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</si>
  <si>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</si>
  <si>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</si>
  <si>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</si>
  <si>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</si>
  <si>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</si>
  <si>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</si>
  <si>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</si>
  <si>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</si>
  <si>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</si>
  <si>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</si>
  <si>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</si>
  <si>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</si>
  <si>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</si>
  <si>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</si>
  <si>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</si>
  <si>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</si>
  <si>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</si>
  <si>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</si>
  <si>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</si>
  <si>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</si>
  <si>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</si>
  <si>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</si>
  <si>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</si>
  <si>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</si>
  <si>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</si>
  <si>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</si>
  <si>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</si>
  <si>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</si>
  <si>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</si>
  <si>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</si>
  <si>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</si>
  <si>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</si>
  <si>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</si>
  <si>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</si>
  <si>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</si>
  <si>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</si>
  <si>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</si>
  <si>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</si>
  <si>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</si>
  <si>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</si>
  <si>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</si>
  <si>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</si>
  <si>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</si>
  <si>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</si>
  <si>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</si>
  <si>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</si>
  <si>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</si>
  <si>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</si>
  <si>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</si>
  <si>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</si>
  <si>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</si>
  <si>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</si>
  <si>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</si>
  <si>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</si>
  <si>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</si>
  <si>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</si>
  <si>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</si>
  <si>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</si>
  <si>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</si>
  <si>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</si>
  <si>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</si>
  <si>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</si>
  <si>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</si>
  <si>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</si>
  <si>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</si>
  <si>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</si>
  <si>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</si>
  <si>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</si>
  <si>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</si>
  <si>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</si>
  <si>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</si>
  <si>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</si>
  <si>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</si>
  <si>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</si>
  <si>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</si>
  <si>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</si>
  <si>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</si>
  <si>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</si>
  <si>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</si>
  <si>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</si>
  <si>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</si>
  <si>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</si>
  <si>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</si>
  <si>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</si>
  <si>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</si>
  <si>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</si>
  <si>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</si>
  <si>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</si>
  <si>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</si>
  <si>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</si>
  <si>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</si>
  <si>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</si>
  <si>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</si>
  <si>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</si>
  <si>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</si>
  <si>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</si>
  <si>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</si>
  <si>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</si>
  <si>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</si>
  <si>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</si>
  <si>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</si>
  <si>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</si>
  <si>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</si>
  <si>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</si>
  <si>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</si>
  <si>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</si>
  <si>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</si>
  <si>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</si>
  <si>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</si>
  <si>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</si>
  <si>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</si>
  <si>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</si>
  <si>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</si>
  <si>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</si>
  <si>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</si>
  <si>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</si>
  <si>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</si>
  <si>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</si>
  <si>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</si>
  <si>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</si>
  <si>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</si>
  <si>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</si>
  <si>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</si>
  <si>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</si>
  <si>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</si>
  <si>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</si>
  <si>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</si>
  <si>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</si>
  <si>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</si>
  <si>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</si>
  <si>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</si>
  <si>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</si>
  <si>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</si>
  <si>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</si>
  <si>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</si>
  <si>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</si>
  <si>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</si>
  <si>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</si>
  <si>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</si>
  <si>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</si>
  <si>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</si>
  <si>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</si>
  <si>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</si>
  <si>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</si>
  <si>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</si>
  <si>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</si>
  <si>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</si>
  <si>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</si>
  <si>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</si>
  <si>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</si>
  <si>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</si>
  <si>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</si>
  <si>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</si>
  <si>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</si>
  <si>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</si>
  <si>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</si>
  <si>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</si>
  <si>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</si>
  <si>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</si>
  <si>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</si>
  <si>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</si>
  <si>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</si>
  <si>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</si>
  <si>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</si>
  <si>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</si>
  <si>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</si>
  <si>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</si>
  <si>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</si>
  <si>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</si>
  <si>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</si>
  <si>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</si>
  <si>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</si>
  <si>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</si>
  <si>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</si>
  <si>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</si>
  <si>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</si>
  <si>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</si>
  <si>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</si>
  <si>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</si>
  <si>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</si>
  <si>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</si>
  <si>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</si>
  <si>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</si>
  <si>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</si>
  <si>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</si>
  <si>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</si>
  <si>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</si>
  <si>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</si>
  <si>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</si>
  <si>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</si>
  <si>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</si>
  <si>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</si>
  <si>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</si>
  <si>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</si>
  <si>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</si>
  <si>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</si>
  <si>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</si>
  <si>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</si>
  <si>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</si>
  <si>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</si>
  <si>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</si>
  <si>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</si>
  <si>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</si>
  <si>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</si>
  <si>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</si>
  <si>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</si>
  <si>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</si>
  <si>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</si>
  <si>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</si>
  <si>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</si>
  <si>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</si>
  <si>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</si>
  <si>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</si>
  <si>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</si>
  <si>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</si>
  <si>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</si>
  <si>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</si>
  <si>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</si>
  <si>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</si>
  <si>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</si>
  <si>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</si>
  <si>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</si>
  <si>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</si>
  <si>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</si>
  <si>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</si>
  <si>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</si>
  <si>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</si>
  <si>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</si>
  <si>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</si>
  <si>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</si>
  <si>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</si>
  <si>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</si>
  <si>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</si>
  <si>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</si>
  <si>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</si>
  <si>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</si>
  <si>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</si>
  <si>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</si>
  <si>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</si>
  <si>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</si>
  <si>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</si>
  <si>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</si>
  <si>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</si>
  <si>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</si>
  <si>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</si>
  <si>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</si>
  <si>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</si>
  <si>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</si>
  <si>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</si>
  <si>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</si>
  <si>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</si>
  <si>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</si>
  <si>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</si>
  <si>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</si>
  <si>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</si>
  <si>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</si>
  <si>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</si>
  <si>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</si>
  <si>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</si>
  <si>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</si>
  <si>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</si>
  <si>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</si>
  <si>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</si>
  <si>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</si>
  <si>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</si>
  <si>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</si>
  <si>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</si>
  <si>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</si>
  <si>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</si>
  <si>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</si>
  <si>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</si>
  <si>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</si>
  <si>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</si>
  <si>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</si>
  <si>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</si>
  <si>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</si>
  <si>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</si>
  <si>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</si>
  <si>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</si>
  <si>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</si>
  <si>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</si>
  <si>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</si>
  <si>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</si>
  <si>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</si>
  <si>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</si>
  <si>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</si>
  <si>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</si>
  <si>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</si>
  <si>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</si>
  <si>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</si>
  <si>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</si>
  <si>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</si>
  <si>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</si>
  <si>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</si>
  <si>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</si>
  <si>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</si>
  <si>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</si>
  <si>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</si>
  <si>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</si>
  <si>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</si>
  <si>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</si>
  <si>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</si>
  <si>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</si>
  <si>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</si>
  <si>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</si>
  <si>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</si>
  <si>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</si>
  <si>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</si>
  <si>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</si>
  <si>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</si>
  <si>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</si>
  <si>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</si>
  <si>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</si>
  <si>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</si>
  <si>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</si>
  <si>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</si>
  <si>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</si>
  <si>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</si>
  <si>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</si>
  <si>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</si>
  <si>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</si>
  <si>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</si>
  <si>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</si>
  <si>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</si>
  <si>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</si>
  <si>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</si>
  <si>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</si>
  <si>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</si>
  <si>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</si>
  <si>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</si>
  <si>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</si>
  <si>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</si>
  <si>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</si>
  <si>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</si>
  <si>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</si>
  <si>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</si>
  <si>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</si>
  <si>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</si>
  <si>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</si>
  <si>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</si>
  <si>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</si>
  <si>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</si>
  <si>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</si>
  <si>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</si>
  <si>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</si>
  <si>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</si>
  <si>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</si>
  <si>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</si>
  <si>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</si>
  <si>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</si>
  <si>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</si>
  <si>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</si>
  <si>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</si>
  <si>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</si>
  <si>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</si>
  <si>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</si>
  <si>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</si>
  <si>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</si>
  <si>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</si>
  <si>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</si>
  <si>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</si>
  <si>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</si>
  <si>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</si>
  <si>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</si>
  <si>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</si>
  <si>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</si>
  <si>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</si>
  <si>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</si>
  <si>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</si>
  <si>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</si>
  <si>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</si>
  <si>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</si>
  <si>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</si>
  <si>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</si>
  <si>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</si>
  <si>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</si>
  <si>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</si>
  <si>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</si>
  <si>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</si>
  <si>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</si>
  <si>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</si>
  <si>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</si>
  <si>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</si>
  <si>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</si>
  <si>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</si>
  <si>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</si>
  <si>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</si>
  <si>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</si>
  <si>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</si>
  <si>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</si>
  <si>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</si>
  <si>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</si>
  <si>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</si>
  <si>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</si>
  <si>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</si>
  <si>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</si>
  <si>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</si>
  <si>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</si>
  <si>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</si>
  <si>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</si>
  <si>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</si>
  <si>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</si>
  <si>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</si>
  <si>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</si>
  <si>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</si>
  <si>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</si>
  <si>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</si>
  <si>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</si>
  <si>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</si>
  <si>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</si>
  <si>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</si>
  <si>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</si>
  <si>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</si>
  <si>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</si>
  <si>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</si>
  <si>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</si>
  <si>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</si>
  <si>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</si>
  <si>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</si>
  <si>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</si>
  <si>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</si>
  <si>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</si>
  <si>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</si>
  <si>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</si>
  <si>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</si>
  <si>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</si>
  <si>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</si>
  <si>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</si>
  <si>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</si>
  <si>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</si>
  <si>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</si>
  <si>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</si>
  <si>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</si>
  <si>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</si>
  <si>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</si>
  <si>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</si>
  <si>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</si>
  <si>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</si>
  <si>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</si>
  <si>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</si>
  <si>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</si>
  <si>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</si>
  <si>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</si>
  <si>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</si>
  <si>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</si>
  <si>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</si>
  <si>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</si>
  <si>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</si>
  <si>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</si>
  <si>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</si>
  <si>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</si>
  <si>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</si>
  <si>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</si>
  <si>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</si>
  <si>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</si>
  <si>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</si>
  <si>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</si>
  <si>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</si>
  <si>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</si>
  <si>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</si>
  <si>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</si>
  <si>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</si>
  <si>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</si>
  <si>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</si>
  <si>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</si>
  <si>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</si>
  <si>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</si>
  <si>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</si>
  <si>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</si>
  <si>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</si>
  <si>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</si>
  <si>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</si>
  <si>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</si>
  <si>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</si>
  <si>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</si>
  <si>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</si>
  <si>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</si>
  <si>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</si>
  <si>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</si>
  <si>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</si>
  <si>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</si>
  <si>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</si>
  <si>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</si>
  <si>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</si>
  <si>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</si>
  <si>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</si>
  <si>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</si>
  <si>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</si>
  <si>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</si>
  <si>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</si>
  <si>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</si>
  <si>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</si>
  <si>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</si>
  <si>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</si>
  <si>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</si>
  <si>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</si>
  <si>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</si>
  <si>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</si>
  <si>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</si>
  <si>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</si>
  <si>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</si>
  <si>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</si>
  <si>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</si>
  <si>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</si>
  <si>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</si>
  <si>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</si>
  <si>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</si>
  <si>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</si>
  <si>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</si>
  <si>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</si>
  <si>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</si>
  <si>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</si>
  <si>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</si>
  <si>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</si>
  <si>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</si>
  <si>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</si>
  <si>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</si>
  <si>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</si>
  <si>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</si>
  <si>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</si>
  <si>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</si>
  <si>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</si>
  <si>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</si>
  <si>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</si>
  <si>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</si>
  <si>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</si>
  <si>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</si>
  <si>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</si>
  <si>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</si>
  <si>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</si>
  <si>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</si>
  <si>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</si>
  <si>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</si>
  <si>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</si>
  <si>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</si>
  <si>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</si>
  <si>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</si>
  <si>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</si>
  <si>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</si>
  <si>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</si>
  <si>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</si>
  <si>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</si>
  <si>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</si>
  <si>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</si>
  <si>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</si>
  <si>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</si>
  <si>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</si>
  <si>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</si>
  <si>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</si>
  <si>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</si>
  <si>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</si>
  <si>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</si>
  <si>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</si>
  <si>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</si>
  <si>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</si>
  <si>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</si>
  <si>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</si>
  <si>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</si>
  <si>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</si>
  <si>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</si>
  <si>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</si>
  <si>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</si>
  <si>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</si>
  <si>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</si>
  <si>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</si>
  <si>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</si>
  <si>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</si>
  <si>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</si>
  <si>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</si>
  <si>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</si>
  <si>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</si>
  <si>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</si>
  <si>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</si>
  <si>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</si>
  <si>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</si>
  <si>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</si>
  <si>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</si>
  <si>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</si>
  <si>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</si>
  <si>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</si>
  <si>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</si>
  <si>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</si>
  <si>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</si>
  <si>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</si>
  <si>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</si>
  <si>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</si>
  <si>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</si>
  <si>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</si>
  <si>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</si>
  <si>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</si>
  <si>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</si>
  <si>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</si>
  <si>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</si>
  <si>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</si>
  <si>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</si>
  <si>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</si>
  <si>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</si>
  <si>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</si>
  <si>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</si>
  <si>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</si>
  <si>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</si>
  <si>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</si>
  <si>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</si>
  <si>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</si>
  <si>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</si>
  <si>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</si>
  <si>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</si>
  <si>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</si>
  <si>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</si>
  <si>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</si>
  <si>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</si>
  <si>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</si>
  <si>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</si>
  <si>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</si>
  <si>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</si>
  <si>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</si>
  <si>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</si>
  <si>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</si>
  <si>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</si>
  <si>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</si>
  <si>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</si>
  <si>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</si>
  <si>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</si>
  <si>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</si>
  <si>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</si>
  <si>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</si>
  <si>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</si>
  <si>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</si>
  <si>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</si>
  <si>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</si>
  <si>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</si>
  <si>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</si>
  <si>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</si>
  <si>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</si>
  <si>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</si>
  <si>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</si>
  <si>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</si>
  <si>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</si>
  <si>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</si>
  <si>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</si>
  <si>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</si>
  <si>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</si>
  <si>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</si>
  <si>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</si>
  <si>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</si>
  <si>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</si>
  <si>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</si>
  <si>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</si>
  <si>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</si>
  <si>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</si>
  <si>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</si>
  <si>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</si>
  <si>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</si>
  <si>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</si>
  <si>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</si>
  <si>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</si>
  <si>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</si>
  <si>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</si>
  <si>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</si>
  <si>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</si>
  <si>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</si>
  <si>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</si>
  <si>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</si>
  <si>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</si>
  <si>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</si>
  <si>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</si>
  <si>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</si>
  <si>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</si>
  <si>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</si>
  <si>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</si>
  <si>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</si>
  <si>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</si>
  <si>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</si>
  <si>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</si>
  <si>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</si>
  <si>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</si>
  <si>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</si>
  <si>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</si>
  <si>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</si>
  <si>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</si>
  <si>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</si>
  <si>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</si>
  <si>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</si>
  <si>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</si>
  <si>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</si>
  <si>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</si>
  <si>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</si>
  <si>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</si>
  <si>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</si>
  <si>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</si>
  <si>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</si>
  <si>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</si>
  <si>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</si>
  <si>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</si>
  <si>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</si>
  <si>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</si>
  <si>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</si>
  <si>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</si>
  <si>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</si>
  <si>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</si>
  <si>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</si>
  <si>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</si>
  <si>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</si>
  <si>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</si>
  <si>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</si>
  <si>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</si>
  <si>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</si>
  <si>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</si>
  <si>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</si>
  <si>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</si>
  <si>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</si>
  <si>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</si>
  <si>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</si>
  <si>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</si>
  <si>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</si>
  <si>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</si>
  <si>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</si>
  <si>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</si>
  <si>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</si>
  <si>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</si>
  <si>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</si>
  <si>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</si>
  <si>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</si>
  <si>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</si>
  <si>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</si>
  <si>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</si>
  <si>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</si>
  <si>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</si>
  <si>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</si>
  <si>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</si>
  <si>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</si>
  <si>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</si>
  <si>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</si>
  <si>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</si>
  <si>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</si>
  <si>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</si>
  <si>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</si>
  <si>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</si>
  <si>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</si>
  <si>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</si>
  <si>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</si>
  <si>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</si>
  <si>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</si>
  <si>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</si>
  <si>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</si>
  <si>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</si>
  <si>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</si>
  <si>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</si>
  <si>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</si>
  <si>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</si>
  <si>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</si>
  <si>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</si>
  <si>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</si>
  <si>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</si>
  <si>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</si>
  <si>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</si>
  <si>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</si>
  <si>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</si>
  <si>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</si>
  <si>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</si>
  <si>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</si>
  <si>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</si>
  <si>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</si>
  <si>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</si>
  <si>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</si>
  <si>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</si>
  <si>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</si>
  <si>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</si>
  <si>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</si>
  <si>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</si>
  <si>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</si>
  <si>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</si>
  <si>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</si>
  <si>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</si>
  <si>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</si>
  <si>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</si>
  <si>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</si>
  <si>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</si>
  <si>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</si>
  <si>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</si>
  <si>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</si>
  <si>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</si>
  <si>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</si>
  <si>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</si>
  <si>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</si>
  <si>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</si>
  <si>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</si>
  <si>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</si>
  <si>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</si>
  <si>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</si>
  <si>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</si>
  <si>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</si>
  <si>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</si>
  <si>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</si>
  <si>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</si>
  <si>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</si>
  <si>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</si>
  <si>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</si>
  <si>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</si>
  <si>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</si>
  <si>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</si>
  <si>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</si>
  <si>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</si>
  <si>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</si>
  <si>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</si>
  <si>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</si>
  <si>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</si>
  <si>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</si>
  <si>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</si>
  <si>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</si>
  <si>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</si>
  <si>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</si>
  <si>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</si>
  <si>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</si>
  <si>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</si>
  <si>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</si>
  <si>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</si>
  <si>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</si>
  <si>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</si>
  <si>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</si>
  <si>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</si>
  <si>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</si>
  <si>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</si>
  <si>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</si>
  <si>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</si>
  <si>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</si>
  <si>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</si>
  <si>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</si>
  <si>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</si>
  <si>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</si>
  <si>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</si>
  <si>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</si>
  <si>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</si>
  <si>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</si>
  <si>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</si>
  <si>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</si>
  <si>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</si>
  <si>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</si>
  <si>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</si>
  <si>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</si>
  <si>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</si>
  <si>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</si>
  <si>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</si>
  <si>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</si>
  <si>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</si>
  <si>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</si>
  <si>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</si>
  <si>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</si>
  <si>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</si>
  <si>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</si>
  <si>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</si>
  <si>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</si>
  <si>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</si>
  <si>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</si>
  <si>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</si>
  <si>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</si>
  <si>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</si>
  <si>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</si>
  <si>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</si>
  <si>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</si>
  <si>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</si>
  <si>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</si>
  <si>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</si>
  <si>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</si>
  <si>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</si>
  <si>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</si>
  <si>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</si>
  <si>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</si>
  <si>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</si>
  <si>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</si>
  <si>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</si>
  <si>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</si>
  <si>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</si>
  <si>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</si>
  <si>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</si>
  <si>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</si>
  <si>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</si>
  <si>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</si>
  <si>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</si>
  <si>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</si>
  <si>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</si>
  <si>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</si>
  <si>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</si>
  <si>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</si>
  <si>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</si>
  <si>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</si>
  <si>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</si>
  <si>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</si>
  <si>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</si>
  <si>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</si>
  <si>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</si>
  <si>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</si>
  <si>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</si>
  <si>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</si>
  <si>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</si>
  <si>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</si>
  <si>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</si>
  <si>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</si>
  <si>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</si>
  <si>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</si>
  <si>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</si>
  <si>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</si>
  <si>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</si>
  <si>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</si>
  <si>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</si>
  <si>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</si>
  <si>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</si>
  <si>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</si>
  <si>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</si>
  <si>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</si>
  <si>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</si>
  <si>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</si>
  <si>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</si>
  <si>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</si>
  <si>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</si>
  <si>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</si>
  <si>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</si>
  <si>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</si>
  <si>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</si>
  <si>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</si>
  <si>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</si>
  <si>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</si>
  <si>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</si>
  <si>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</si>
  <si>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</si>
  <si>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</si>
  <si>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</si>
  <si>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</si>
  <si>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</si>
  <si>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</si>
  <si>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</si>
  <si>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</si>
  <si>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</si>
  <si>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</si>
  <si>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</si>
  <si>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</si>
  <si>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</si>
  <si>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</si>
  <si>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</si>
  <si>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</si>
  <si>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</si>
  <si>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</si>
  <si>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</si>
  <si>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</si>
  <si>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</si>
  <si>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</si>
  <si>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</si>
  <si>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</si>
  <si>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</si>
  <si>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</si>
  <si>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</si>
  <si>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</si>
  <si>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</si>
  <si>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</si>
  <si>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</si>
  <si>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</si>
  <si>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</si>
  <si>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</si>
  <si>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</si>
  <si>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</si>
  <si>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</si>
  <si>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</si>
  <si>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</si>
  <si>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</si>
  <si>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</si>
  <si>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</si>
  <si>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</si>
  <si>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</si>
  <si>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</si>
  <si>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</si>
  <si>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</si>
  <si>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</si>
  <si>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</si>
  <si>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</si>
  <si>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</si>
  <si>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</si>
  <si>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</si>
  <si>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</si>
  <si>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</si>
  <si>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</si>
  <si>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</si>
  <si>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</si>
  <si>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</si>
  <si>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</si>
  <si>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</si>
  <si>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</si>
  <si>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</si>
  <si>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</si>
  <si>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</si>
  <si>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</si>
  <si>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</si>
  <si>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</si>
  <si>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</si>
  <si>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</si>
  <si>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</si>
  <si>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</si>
  <si>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</si>
  <si>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</si>
  <si>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</si>
  <si>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</si>
  <si>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</si>
  <si>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</si>
  <si>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</si>
  <si>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</si>
  <si>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</si>
  <si>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</si>
  <si>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</si>
  <si>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</si>
  <si>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</si>
  <si>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</si>
  <si>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</si>
  <si>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</si>
  <si>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</si>
  <si>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</si>
  <si>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</si>
  <si>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</si>
  <si>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</si>
  <si>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</si>
  <si>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</si>
  <si>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</si>
  <si>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</si>
  <si>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</si>
  <si>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</si>
  <si>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</si>
  <si>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</si>
  <si>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</si>
  <si>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</si>
  <si>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</si>
  <si>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</si>
  <si>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</si>
  <si>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</si>
  <si>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</si>
  <si>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</si>
  <si>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</si>
  <si>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</si>
  <si>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</si>
  <si>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</si>
  <si>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</si>
  <si>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</si>
  <si>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</si>
  <si>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</si>
  <si>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</si>
  <si>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</si>
  <si>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</si>
  <si>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</si>
  <si>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</si>
  <si>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</si>
  <si>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</si>
  <si>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</si>
  <si>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</si>
  <si>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</si>
  <si>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</si>
  <si>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</si>
  <si>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</si>
  <si>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</si>
  <si>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</si>
  <si>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</si>
  <si>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</si>
  <si>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</si>
  <si>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</si>
  <si>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</si>
  <si>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</si>
  <si>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</si>
  <si>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</si>
  <si>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</si>
  <si>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</si>
  <si>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</si>
  <si>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</si>
  <si>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</si>
  <si>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</si>
  <si>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</si>
  <si>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</si>
  <si>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</si>
  <si>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</si>
  <si>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</si>
  <si>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</si>
  <si>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</si>
  <si>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</si>
  <si>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</si>
  <si>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</si>
  <si>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</si>
  <si>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</si>
  <si>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</si>
  <si>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</si>
  <si>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</si>
  <si>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</si>
  <si>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</si>
  <si>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</si>
  <si>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</si>
  <si>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</si>
  <si>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</si>
  <si>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</si>
  <si>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</si>
  <si>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</si>
  <si>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</si>
  <si>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</si>
  <si>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</si>
  <si>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</si>
  <si>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</si>
  <si>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</si>
  <si>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</si>
  <si>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</si>
  <si>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</si>
  <si>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</si>
  <si>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</si>
  <si>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</si>
  <si>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</si>
  <si>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</si>
  <si>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</si>
  <si>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</si>
  <si>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</si>
  <si>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</si>
  <si>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</si>
  <si>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</si>
  <si>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</si>
  <si>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</si>
  <si>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</si>
  <si>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</si>
  <si>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</si>
  <si>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</si>
  <si>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</si>
  <si>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</si>
  <si>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</si>
  <si>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</si>
  <si>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</si>
  <si>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</si>
  <si>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</si>
  <si>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</si>
  <si>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</si>
  <si>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</si>
  <si>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</si>
  <si>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</si>
  <si>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</si>
  <si>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</si>
  <si>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</si>
  <si>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</si>
  <si>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</si>
  <si>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</si>
  <si>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</si>
  <si>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</si>
  <si>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</si>
  <si>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</si>
  <si>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</si>
  <si>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</si>
  <si>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</si>
  <si>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</si>
  <si>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</si>
  <si>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</si>
  <si>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</si>
  <si>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</si>
  <si>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</si>
  <si>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</si>
  <si>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</si>
  <si>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</si>
  <si>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</si>
  <si>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</si>
  <si>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</si>
  <si>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</si>
  <si>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</si>
  <si>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</si>
  <si>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</si>
  <si>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</si>
  <si>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</si>
  <si>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</si>
  <si>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</si>
  <si>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</si>
  <si>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</si>
  <si>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</si>
  <si>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</si>
  <si>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</si>
  <si>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</si>
  <si>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</si>
  <si>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</si>
  <si>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</si>
  <si>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</si>
  <si>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</si>
  <si>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</si>
  <si>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</si>
  <si>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</si>
  <si>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</si>
  <si>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</si>
  <si>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</si>
  <si>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</si>
  <si>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</si>
  <si>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</si>
  <si>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</si>
  <si>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</si>
  <si>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</si>
  <si>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</si>
  <si>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</si>
  <si>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</si>
  <si>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</si>
  <si>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</si>
  <si>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</si>
  <si>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</si>
  <si>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</si>
  <si>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</si>
  <si>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</si>
  <si>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</si>
  <si>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</si>
  <si>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</si>
  <si>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</si>
  <si>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</si>
  <si>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</si>
  <si>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</si>
  <si>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</si>
  <si>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</si>
  <si>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</si>
  <si>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</si>
  <si>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</si>
  <si>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</si>
  <si>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</si>
  <si>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</si>
  <si>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</si>
  <si>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</si>
  <si>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</si>
  <si>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</si>
  <si>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</si>
  <si>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</si>
  <si>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</si>
  <si>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</si>
  <si>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</si>
  <si>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</si>
  <si>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</si>
  <si>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</si>
  <si>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</si>
  <si>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</si>
  <si>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</si>
  <si>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</si>
  <si>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</si>
  <si>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</si>
  <si>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</si>
  <si>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</si>
  <si>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</si>
  <si>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</si>
  <si>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</si>
  <si>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</si>
  <si>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</si>
  <si>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</si>
  <si>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</si>
  <si>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</si>
  <si>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</si>
  <si>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</si>
  <si>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</si>
  <si>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</si>
  <si>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</si>
  <si>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</si>
  <si>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</si>
  <si>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</si>
  <si>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</si>
  <si>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</si>
  <si>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</si>
  <si>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</si>
  <si>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</si>
  <si>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</si>
  <si>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</si>
  <si>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</si>
  <si>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</si>
  <si>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</si>
  <si>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</si>
  <si>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</si>
  <si>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</si>
  <si>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</si>
  <si>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</si>
  <si>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</si>
  <si>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</si>
  <si>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</si>
  <si>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</si>
  <si>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</si>
  <si>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</si>
  <si>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</si>
  <si>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</si>
  <si>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</si>
  <si>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</si>
  <si>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</si>
  <si>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</si>
  <si>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</si>
  <si>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</si>
  <si>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</si>
  <si>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</si>
  <si>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</si>
  <si>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</si>
  <si>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</si>
  <si>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</si>
  <si>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</si>
  <si>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</si>
  <si>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</si>
  <si>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</si>
  <si>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</si>
  <si>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</si>
  <si>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</si>
  <si>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</si>
  <si>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</si>
  <si>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</si>
  <si>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</si>
  <si>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</si>
  <si>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</si>
  <si>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</si>
  <si>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</si>
  <si>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</si>
  <si>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</si>
  <si>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</si>
  <si>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</si>
  <si>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</si>
  <si>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</si>
  <si>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</si>
  <si>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</si>
  <si>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</si>
  <si>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</si>
  <si>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</si>
  <si>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</si>
  <si>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</si>
  <si>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</si>
  <si>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</si>
  <si>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</si>
  <si>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</si>
  <si>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</si>
  <si>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</si>
  <si>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</si>
  <si>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</si>
  <si>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</si>
  <si>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</si>
  <si>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</si>
  <si>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</si>
  <si>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</si>
  <si>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</si>
  <si>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</si>
  <si>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</si>
  <si>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</si>
  <si>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</si>
  <si>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</si>
  <si>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</si>
  <si>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</si>
  <si>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</si>
  <si>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</si>
  <si>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</si>
  <si>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</si>
  <si>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</si>
  <si>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</si>
  <si>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</si>
  <si>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</si>
  <si>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</si>
  <si>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</si>
  <si>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</si>
  <si>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</si>
  <si>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</si>
  <si>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</si>
  <si>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</si>
  <si>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</si>
  <si>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</si>
  <si>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</si>
  <si>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</si>
  <si>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</si>
  <si>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</si>
  <si>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</si>
  <si>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</si>
  <si>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</si>
  <si>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</si>
  <si>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</si>
  <si>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</si>
  <si>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</si>
  <si>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</si>
  <si>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</si>
  <si>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</si>
  <si>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</si>
  <si>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</si>
  <si>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</si>
  <si>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</si>
  <si>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</si>
  <si>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</si>
  <si>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</si>
  <si>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</si>
  <si>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</si>
  <si>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</si>
  <si>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</si>
  <si>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</si>
  <si>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</si>
  <si>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</si>
  <si>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</si>
  <si>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</si>
  <si>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</si>
  <si>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</si>
  <si>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</si>
  <si>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</si>
  <si>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</si>
  <si>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</si>
  <si>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</si>
  <si>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</si>
  <si>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</si>
  <si>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</si>
  <si>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</si>
  <si>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</si>
  <si>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</si>
  <si>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</si>
  <si>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</si>
  <si>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</si>
  <si>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</si>
  <si>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</si>
  <si>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</si>
  <si>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</si>
  <si>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</si>
  <si>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</si>
  <si>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</si>
  <si>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</si>
  <si>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</si>
  <si>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</si>
  <si>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</si>
  <si>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</si>
  <si>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</si>
  <si>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</si>
  <si>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</si>
  <si>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</si>
  <si>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</si>
  <si>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</si>
  <si>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</si>
  <si>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</si>
  <si>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</si>
  <si>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</si>
  <si>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</si>
  <si>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</si>
  <si>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</si>
  <si>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</si>
  <si>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</si>
  <si>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</si>
  <si>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</si>
  <si>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</si>
  <si>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</si>
  <si>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</si>
  <si>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</si>
  <si>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</si>
  <si>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</si>
  <si>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</si>
  <si>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</si>
  <si>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</si>
  <si>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</si>
  <si>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</si>
  <si>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</si>
  <si>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</si>
  <si>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</si>
  <si>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</si>
  <si>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</si>
  <si>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</si>
  <si>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</si>
  <si>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</si>
  <si>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</si>
  <si>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</si>
  <si>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</si>
  <si>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</si>
  <si>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</si>
  <si>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</si>
  <si>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</si>
  <si>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</si>
  <si>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</si>
  <si>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</si>
  <si>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</si>
  <si>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</si>
  <si>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</si>
  <si>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</si>
  <si>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</si>
  <si>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</si>
  <si>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</si>
  <si>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</si>
  <si>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</si>
  <si>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</si>
  <si>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</si>
  <si>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</si>
  <si>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</si>
  <si>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</si>
  <si>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</si>
  <si>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</si>
  <si>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</si>
  <si>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</si>
  <si>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</si>
  <si>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</si>
  <si>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</si>
  <si>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</si>
  <si>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</si>
  <si>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</si>
  <si>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</si>
  <si>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</si>
  <si>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</si>
  <si>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</si>
  <si>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</si>
  <si>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</si>
  <si>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</si>
  <si>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</si>
  <si>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</si>
  <si>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</si>
  <si>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</si>
  <si>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</si>
  <si>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</si>
  <si>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</si>
  <si>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</si>
  <si>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</si>
  <si>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</si>
  <si>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</si>
  <si>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</si>
  <si>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</si>
  <si>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</si>
  <si>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</si>
  <si>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</si>
  <si>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</si>
  <si>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</si>
  <si>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</si>
  <si>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</si>
  <si>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</si>
  <si>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</si>
  <si>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</si>
  <si>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</si>
  <si>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</si>
  <si>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</si>
  <si>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</si>
  <si>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</si>
  <si>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</si>
  <si>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</si>
  <si>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</si>
  <si>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</si>
  <si>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</si>
  <si>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</si>
  <si>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</si>
  <si>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</si>
  <si>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</si>
  <si>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</si>
  <si>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</si>
  <si>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</si>
  <si>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</si>
  <si>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</si>
  <si>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</si>
  <si>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</si>
  <si>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</si>
  <si>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</si>
  <si>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</si>
  <si>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</si>
  <si>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</si>
  <si>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</si>
  <si>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</si>
  <si>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</si>
  <si>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</si>
  <si>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</si>
  <si>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</si>
  <si>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</si>
  <si>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</si>
  <si>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</si>
  <si>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</si>
  <si>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</si>
  <si>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</si>
  <si>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</si>
  <si>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</si>
  <si>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</si>
  <si>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</si>
  <si>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</si>
  <si>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</si>
  <si>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</si>
  <si>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</si>
  <si>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</si>
  <si>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</si>
  <si>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</si>
  <si>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</si>
  <si>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</si>
  <si>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</si>
  <si>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</si>
  <si>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</si>
  <si>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</si>
  <si>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</si>
  <si>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</si>
  <si>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</si>
  <si>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</si>
  <si>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</si>
  <si>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</si>
  <si>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</si>
  <si>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</si>
  <si>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</si>
  <si>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</si>
  <si>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</si>
  <si>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</si>
  <si>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</si>
  <si>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</si>
  <si>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</si>
  <si>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</si>
  <si>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</si>
  <si>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</si>
  <si>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</si>
  <si>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</si>
  <si>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</si>
  <si>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</si>
  <si>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</si>
  <si>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</si>
  <si>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</si>
  <si>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</si>
  <si>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</si>
  <si>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</si>
  <si>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</si>
  <si>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</si>
  <si>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</si>
  <si>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</si>
  <si>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</si>
  <si>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</si>
  <si>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</si>
  <si>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</si>
  <si>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</si>
  <si>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</si>
  <si>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</si>
  <si>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</si>
  <si>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</si>
  <si>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</si>
  <si>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</si>
  <si>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</si>
  <si>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</si>
  <si>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</si>
  <si>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</si>
  <si>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</si>
  <si>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</si>
  <si>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</si>
  <si>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</si>
  <si>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</si>
  <si>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</si>
  <si>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</si>
  <si>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</si>
  <si>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</si>
  <si>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</si>
  <si>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</si>
  <si>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</si>
  <si>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</si>
  <si>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</si>
  <si>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</si>
  <si>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</si>
  <si>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</si>
  <si>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</si>
  <si>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</si>
  <si>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</si>
  <si>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</si>
  <si>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</si>
  <si>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</si>
  <si>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</si>
  <si>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</si>
  <si>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</si>
  <si>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</si>
  <si>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</si>
  <si>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</si>
  <si>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</si>
  <si>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</si>
  <si>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</si>
  <si>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</si>
  <si>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</si>
  <si>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</si>
  <si>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</si>
  <si>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</si>
  <si>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</si>
  <si>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</si>
  <si>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</si>
  <si>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</si>
  <si>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</si>
  <si>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</si>
  <si>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</si>
  <si>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</si>
  <si>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</si>
  <si>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</si>
  <si>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</si>
  <si>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</si>
  <si>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</si>
  <si>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</si>
  <si>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</si>
  <si>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</si>
  <si>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</si>
  <si>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</si>
  <si>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</si>
  <si>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</si>
  <si>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</si>
  <si>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</si>
  <si>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</si>
  <si>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</si>
  <si>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</si>
  <si>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</si>
  <si>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</si>
  <si>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</si>
  <si>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</si>
  <si>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</si>
  <si>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</si>
  <si>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</si>
  <si>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</si>
  <si>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</si>
  <si>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</si>
  <si>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</si>
  <si>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</si>
  <si>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</si>
  <si>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</si>
  <si>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</si>
  <si>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</si>
  <si>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</si>
  <si>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</si>
  <si>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</si>
  <si>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</si>
  <si>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</si>
  <si>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</si>
  <si>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</si>
  <si>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</si>
  <si>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</si>
  <si>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</si>
  <si>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</si>
  <si>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</si>
  <si>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</si>
  <si>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</si>
  <si>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</si>
  <si>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</si>
  <si>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</si>
  <si>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</si>
  <si>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</si>
  <si>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</si>
  <si>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</si>
  <si>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</si>
  <si>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</si>
  <si>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</si>
  <si>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</si>
  <si>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</si>
  <si>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</si>
  <si>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</si>
  <si>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</si>
  <si>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</si>
  <si>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</si>
  <si>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</si>
  <si>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</si>
  <si>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</si>
  <si>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</si>
  <si>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</si>
  <si>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</si>
  <si>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</si>
  <si>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</si>
  <si>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</si>
  <si>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</si>
  <si>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</si>
  <si>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</si>
  <si>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</si>
  <si>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</si>
  <si>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</si>
  <si>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</si>
  <si>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</si>
  <si>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</si>
  <si>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</si>
  <si>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</si>
  <si>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</si>
  <si>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</si>
  <si>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</si>
  <si>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</si>
  <si>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</si>
  <si>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</si>
  <si>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</si>
  <si>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</si>
  <si>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</si>
  <si>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</si>
  <si>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</si>
  <si>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</si>
  <si>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</si>
  <si>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</si>
  <si>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</si>
  <si>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</si>
  <si>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</si>
  <si>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</si>
  <si>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</si>
  <si>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</si>
  <si>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</si>
  <si>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</si>
  <si>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</si>
  <si>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</si>
  <si>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</si>
  <si>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</si>
  <si>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</si>
  <si>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</si>
  <si>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</si>
  <si>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</si>
  <si>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</si>
  <si>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</si>
  <si>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</si>
  <si>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</si>
  <si>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</si>
  <si>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</si>
  <si>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</si>
  <si>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</si>
  <si>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</si>
  <si>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</si>
  <si>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</si>
  <si>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</si>
  <si>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</si>
  <si>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</si>
  <si>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</si>
  <si>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</si>
  <si>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</si>
  <si>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</si>
  <si>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</si>
  <si>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</si>
  <si>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</si>
  <si>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</si>
  <si>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</si>
  <si>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</si>
  <si>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</si>
  <si>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</si>
  <si>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</si>
  <si>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</si>
  <si>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</si>
  <si>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</si>
  <si>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</si>
  <si>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</si>
  <si>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</si>
  <si>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</si>
  <si>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</si>
  <si>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</si>
  <si>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</si>
  <si>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</si>
  <si>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</si>
  <si>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</si>
  <si>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</si>
  <si>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</si>
  <si>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</si>
  <si>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</si>
  <si>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</si>
  <si>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</si>
  <si>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</si>
  <si>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</si>
  <si>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</si>
  <si>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</si>
  <si>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</si>
  <si>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</si>
  <si>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</si>
  <si>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</si>
  <si>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</si>
  <si>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</si>
  <si>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</si>
  <si>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</si>
  <si>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</si>
  <si>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</si>
  <si>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</si>
  <si>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</si>
  <si>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</si>
  <si>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</si>
  <si>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</si>
  <si>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</si>
  <si>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</si>
  <si>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</si>
  <si>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</si>
  <si>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</si>
  <si>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</si>
  <si>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</si>
  <si>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</si>
  <si>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</si>
  <si>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</si>
  <si>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</si>
  <si>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</si>
  <si>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</si>
  <si>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</si>
  <si>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</si>
  <si>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</si>
  <si>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</si>
  <si>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</si>
  <si>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</si>
  <si>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</si>
  <si>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</si>
  <si>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</si>
  <si>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</si>
  <si>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</si>
  <si>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</si>
  <si>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</si>
  <si>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</si>
  <si>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</si>
  <si>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</si>
  <si>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</si>
  <si>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</si>
  <si>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</si>
  <si>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</si>
  <si>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</si>
  <si>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</si>
  <si>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</si>
  <si>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</si>
  <si>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</si>
  <si>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</si>
  <si>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</si>
  <si>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</si>
  <si>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</si>
  <si>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</si>
  <si>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</si>
  <si>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</si>
  <si>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</si>
  <si>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</si>
  <si>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</si>
  <si>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</si>
  <si>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</si>
  <si>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</si>
  <si>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</si>
  <si>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</si>
  <si>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</si>
  <si>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</si>
  <si>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</si>
  <si>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</si>
  <si>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</si>
  <si>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</si>
  <si>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</si>
  <si>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</si>
  <si>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</si>
  <si>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</si>
  <si>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</si>
  <si>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</si>
  <si>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</si>
  <si>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</si>
  <si>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</si>
  <si>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</si>
  <si>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</si>
  <si>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</si>
  <si>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</si>
  <si>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</si>
  <si>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</si>
  <si>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</si>
  <si>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</si>
  <si>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</si>
  <si>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</si>
  <si>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</si>
  <si>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</si>
  <si>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</si>
  <si>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</si>
  <si>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</si>
  <si>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</si>
  <si>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</si>
  <si>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</si>
  <si>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</si>
  <si>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</si>
  <si>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</si>
  <si>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</si>
  <si>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</si>
  <si>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</si>
  <si>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</si>
  <si>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</si>
  <si>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</si>
  <si>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</si>
  <si>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</si>
  <si>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</si>
  <si>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</si>
  <si>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</si>
  <si>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</si>
  <si>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</si>
  <si>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</si>
  <si>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</si>
  <si>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</si>
  <si>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</si>
  <si>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</si>
  <si>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</si>
  <si>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</si>
  <si>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</si>
  <si>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</si>
  <si>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</si>
  <si>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</si>
  <si>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</si>
  <si>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</si>
  <si>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</si>
  <si>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</si>
  <si>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</si>
  <si>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</si>
  <si>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</si>
  <si>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</si>
  <si>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</si>
  <si>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</si>
  <si>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</si>
  <si>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</si>
  <si>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</si>
  <si>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</si>
  <si>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</si>
  <si>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</si>
  <si>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</si>
  <si>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</si>
  <si>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</si>
  <si>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</si>
  <si>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</si>
  <si>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</si>
  <si>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</si>
  <si>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</si>
  <si>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</si>
  <si>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</si>
  <si>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</si>
  <si>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</si>
  <si>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</si>
  <si>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</si>
  <si>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</si>
  <si>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</si>
  <si>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</si>
  <si>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</si>
  <si>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</si>
  <si>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</si>
  <si>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</si>
  <si>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</si>
  <si>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</si>
  <si>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</si>
  <si>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</si>
  <si>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</si>
  <si>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</si>
  <si>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</si>
  <si>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</si>
  <si>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</si>
  <si>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</si>
  <si>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</si>
  <si>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</si>
  <si>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</si>
  <si>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</si>
  <si>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</si>
  <si>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</si>
  <si>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</si>
  <si>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</si>
  <si>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</si>
  <si>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</si>
  <si>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</si>
  <si>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</si>
  <si>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</si>
  <si>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</si>
  <si>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</si>
  <si>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</si>
  <si>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</si>
  <si>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</si>
  <si>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</si>
  <si>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</si>
  <si>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</si>
  <si>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</si>
  <si>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</si>
  <si>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</si>
  <si>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</si>
  <si>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</si>
  <si>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</si>
  <si>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</si>
  <si>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</si>
  <si>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</si>
  <si>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</si>
  <si>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</si>
  <si>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</si>
  <si>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</si>
  <si>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</si>
  <si>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</si>
  <si>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</si>
  <si>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</si>
  <si>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</si>
  <si>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</si>
  <si>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</si>
  <si>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</si>
  <si>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</si>
  <si>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</si>
  <si>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</si>
  <si>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</si>
  <si>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</si>
  <si>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</si>
  <si>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</si>
  <si>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</si>
  <si>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</si>
  <si>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</si>
  <si>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</si>
  <si>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</si>
  <si>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</si>
  <si>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</si>
  <si>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</si>
  <si>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</si>
  <si>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</si>
  <si>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</si>
  <si>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</si>
  <si>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</si>
  <si>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</si>
  <si>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</si>
  <si>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</si>
  <si>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</si>
  <si>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</si>
  <si>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</si>
  <si>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</si>
  <si>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</si>
  <si>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</si>
  <si>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</si>
  <si>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</si>
  <si>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</si>
  <si>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</si>
  <si>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</si>
  <si>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</si>
  <si>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</si>
  <si>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</si>
  <si>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</si>
  <si>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</si>
  <si>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</si>
  <si>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</si>
  <si>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</si>
  <si>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</si>
  <si>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</si>
  <si>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</si>
  <si>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</si>
  <si>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</si>
  <si>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</si>
  <si>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</si>
  <si>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</si>
  <si>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</si>
  <si>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</si>
  <si>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</si>
  <si>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</si>
  <si>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</si>
  <si>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</si>
  <si>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</si>
  <si>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</si>
  <si>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</si>
  <si>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</si>
  <si>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</si>
  <si>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</si>
  <si>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</si>
  <si>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</si>
  <si>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</si>
  <si>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</si>
  <si>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</si>
  <si>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</si>
  <si>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</si>
  <si>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</si>
  <si>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</si>
  <si>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</si>
  <si>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</si>
  <si>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</si>
  <si>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</si>
  <si>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</si>
  <si>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</si>
  <si>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</si>
  <si>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</si>
  <si>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</si>
  <si>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</si>
  <si>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</si>
  <si>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</si>
  <si>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</si>
  <si>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</si>
  <si>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</si>
  <si>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</si>
  <si>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</si>
  <si>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</si>
  <si>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</si>
  <si>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</si>
  <si>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</si>
  <si>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</si>
  <si>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</si>
  <si>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</si>
  <si>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</si>
  <si>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</si>
  <si>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</si>
  <si>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</si>
  <si>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</si>
  <si>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</si>
  <si>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</si>
  <si>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</si>
  <si>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</si>
  <si>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</si>
  <si>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</si>
  <si>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</si>
  <si>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</si>
  <si>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</si>
  <si>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</si>
  <si>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</si>
  <si>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</si>
  <si>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</si>
  <si>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</si>
  <si>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</si>
  <si>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</si>
  <si>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</si>
  <si>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</si>
  <si>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</si>
  <si>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</si>
  <si>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</si>
  <si>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</si>
  <si>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</si>
  <si>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</si>
  <si>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</si>
  <si>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</si>
  <si>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</si>
  <si>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</si>
  <si>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</si>
  <si>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</si>
  <si>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</si>
  <si>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</si>
  <si>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</si>
  <si>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</si>
  <si>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</si>
  <si>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</si>
  <si>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</si>
  <si>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</si>
  <si>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</si>
  <si>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</si>
  <si>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</si>
  <si>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</si>
  <si>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</si>
  <si>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</si>
  <si>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</si>
  <si>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</si>
  <si>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</si>
  <si>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</si>
  <si>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</si>
  <si>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</si>
  <si>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</si>
  <si>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</si>
  <si>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</si>
  <si>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</si>
  <si>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</si>
  <si>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</si>
  <si>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</si>
  <si>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</si>
  <si>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</si>
  <si>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</si>
  <si>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</si>
  <si>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</si>
  <si>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</si>
  <si>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</si>
  <si>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</si>
  <si>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</si>
  <si>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</si>
  <si>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</si>
  <si>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</si>
  <si>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</si>
  <si>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</si>
  <si>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</si>
  <si>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</si>
  <si>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</si>
  <si>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</si>
  <si>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</si>
  <si>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</si>
  <si>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</si>
  <si>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</si>
  <si>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</si>
  <si>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</si>
  <si>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</si>
  <si>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</si>
  <si>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</si>
  <si>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</si>
  <si>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</si>
  <si>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</si>
  <si>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</si>
  <si>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</si>
  <si>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</si>
  <si>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</si>
  <si>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</si>
  <si>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</si>
  <si>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</si>
  <si>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</si>
  <si>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</si>
  <si>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</si>
  <si>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</si>
  <si>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</si>
  <si>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</si>
  <si>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</si>
  <si>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</si>
  <si>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</si>
  <si>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</si>
  <si>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</si>
  <si>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</si>
  <si>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</si>
  <si>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</si>
  <si>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</si>
  <si>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</si>
  <si>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</si>
  <si>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</si>
  <si>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</si>
  <si>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</si>
  <si>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</si>
  <si>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</si>
  <si>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</si>
  <si>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</si>
  <si>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</si>
  <si>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</si>
  <si>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</si>
  <si>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</si>
  <si>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</si>
  <si>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</si>
  <si>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</si>
  <si>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</si>
  <si>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</si>
  <si>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</si>
  <si>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</si>
  <si>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</si>
  <si>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</si>
  <si>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</si>
  <si>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</si>
  <si>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</si>
  <si>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</si>
  <si>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</si>
  <si>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</si>
  <si>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</si>
  <si>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</si>
  <si>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</si>
  <si>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</si>
  <si>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</si>
  <si>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</si>
  <si>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</si>
  <si>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</si>
  <si>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</si>
  <si>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</si>
  <si>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</si>
  <si>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</si>
  <si>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</si>
  <si>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</si>
  <si>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</si>
  <si>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</si>
  <si>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</si>
  <si>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</si>
  <si>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</si>
  <si>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</si>
  <si>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</si>
  <si>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</si>
  <si>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</si>
  <si>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</si>
  <si>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</si>
  <si>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</si>
  <si>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</si>
  <si>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</si>
  <si>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</si>
  <si>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</si>
  <si>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</si>
  <si>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</si>
  <si>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</si>
  <si>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</si>
  <si>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</si>
  <si>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</si>
  <si>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</si>
  <si>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</si>
  <si>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</si>
  <si>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</si>
  <si>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</si>
  <si>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</si>
  <si>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</si>
  <si>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</si>
  <si>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</si>
  <si>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</si>
  <si>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</si>
  <si>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</si>
  <si>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</si>
  <si>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</si>
  <si>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</si>
  <si>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</si>
  <si>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</si>
  <si>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</si>
  <si>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</si>
  <si>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</si>
  <si>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</si>
  <si>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</si>
  <si>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</si>
  <si>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</si>
  <si>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</si>
  <si>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</si>
  <si>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</si>
  <si>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</si>
  <si>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</si>
  <si>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</si>
  <si>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</si>
  <si>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</si>
  <si>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</si>
  <si>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</si>
  <si>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</si>
  <si>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</si>
  <si>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</si>
  <si>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</si>
  <si>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</si>
  <si>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</si>
  <si>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</si>
  <si>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</si>
  <si>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</si>
  <si>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</si>
  <si>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</si>
  <si>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</si>
  <si>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</si>
  <si>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</si>
  <si>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</si>
  <si>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</si>
  <si>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</si>
  <si>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</si>
  <si>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</si>
  <si>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</si>
  <si>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</si>
  <si>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</si>
  <si>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</si>
  <si>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</si>
  <si>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</si>
  <si>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</si>
  <si>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</si>
  <si>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</si>
  <si>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</si>
  <si>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</si>
  <si>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</si>
  <si>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</si>
  <si>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</si>
  <si>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</si>
  <si>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</si>
  <si>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</si>
  <si>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</si>
  <si>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</si>
  <si>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</si>
  <si>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</si>
  <si>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</si>
  <si>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</si>
  <si>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</si>
  <si>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</si>
  <si>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</si>
  <si>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</si>
  <si>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</si>
  <si>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</si>
  <si>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</si>
  <si>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</si>
  <si>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</si>
  <si>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</si>
  <si>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</si>
  <si>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</si>
  <si>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</si>
  <si>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</si>
  <si>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</si>
  <si>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</si>
  <si>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</si>
  <si>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</si>
  <si>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</si>
  <si>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</si>
  <si>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</si>
  <si>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</si>
  <si>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</si>
  <si>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</si>
  <si>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</si>
  <si>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</si>
  <si>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</si>
  <si>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</si>
  <si>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</si>
  <si>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</si>
  <si>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</si>
  <si>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</si>
  <si>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</si>
  <si>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</si>
  <si>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</si>
  <si>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</si>
  <si>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</si>
  <si>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</si>
  <si>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</si>
  <si>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</si>
  <si>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</si>
  <si>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</si>
  <si>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</si>
  <si>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</si>
  <si>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</si>
  <si>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</si>
  <si>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</si>
  <si>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</si>
  <si>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</si>
  <si>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</si>
  <si>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</si>
  <si>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</si>
  <si>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</si>
  <si>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</si>
  <si>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</si>
  <si>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</si>
  <si>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</si>
  <si>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</si>
  <si>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</si>
  <si>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</si>
  <si>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</si>
  <si>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</si>
  <si>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</si>
  <si>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</si>
  <si>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</si>
  <si>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</si>
  <si>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</si>
  <si>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</si>
  <si>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</si>
  <si>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</si>
  <si>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</si>
  <si>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</si>
  <si>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</si>
  <si>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</si>
  <si>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</si>
  <si>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</si>
  <si>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</si>
  <si>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</si>
  <si>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</si>
  <si>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</si>
  <si>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</si>
  <si>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</si>
  <si>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</si>
  <si>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</si>
  <si>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</si>
  <si>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</si>
  <si>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</si>
  <si>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</si>
  <si>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</si>
  <si>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</si>
  <si>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</si>
  <si>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</si>
  <si>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</si>
  <si>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</si>
  <si>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</si>
  <si>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</si>
  <si>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</si>
  <si>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</si>
  <si>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</si>
  <si>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</si>
  <si>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</si>
  <si>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</si>
  <si>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</si>
  <si>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</si>
  <si>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</si>
  <si>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</si>
  <si>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</si>
  <si>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</si>
  <si>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</si>
  <si>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</si>
  <si>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</si>
  <si>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</si>
  <si>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</si>
  <si>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</si>
  <si>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</si>
  <si>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</si>
  <si>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</si>
  <si>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</si>
  <si>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</si>
  <si>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</si>
  <si>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</si>
  <si>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</si>
  <si>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</si>
  <si>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</si>
  <si>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</si>
  <si>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</si>
  <si>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</si>
  <si>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</si>
  <si>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</si>
  <si>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</si>
  <si>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</si>
  <si>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</si>
  <si>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</si>
  <si>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</si>
  <si>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</si>
  <si>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</si>
  <si>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</si>
  <si>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</si>
  <si>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</si>
  <si>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</si>
  <si>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</si>
  <si>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</si>
  <si>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</si>
  <si>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</si>
  <si>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</si>
  <si>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</si>
  <si>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</si>
  <si>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</si>
  <si>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</si>
  <si>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</si>
  <si>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</si>
  <si>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</si>
  <si>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</si>
  <si>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</si>
  <si>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</si>
  <si>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</si>
  <si>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</si>
  <si>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</si>
  <si>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</si>
  <si>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</si>
  <si>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</si>
  <si>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</si>
  <si>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</si>
  <si>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</si>
  <si>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</si>
  <si>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</si>
  <si>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</si>
  <si>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</si>
  <si>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</si>
  <si>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</si>
  <si>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</si>
  <si>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</si>
  <si>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</si>
  <si>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</si>
  <si>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</si>
  <si>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</si>
  <si>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</si>
  <si>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</si>
  <si>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</si>
  <si>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</si>
  <si>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</si>
  <si>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</si>
  <si>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</si>
  <si>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</si>
  <si>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</si>
  <si>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</si>
  <si>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</si>
  <si>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</si>
  <si>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</si>
  <si>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</si>
  <si>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</si>
  <si>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</si>
  <si>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</si>
  <si>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</si>
  <si>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</si>
  <si>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</si>
  <si>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</si>
  <si>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</si>
  <si>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</si>
  <si>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</si>
  <si>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</si>
  <si>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</si>
  <si>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</si>
  <si>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</si>
  <si>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</si>
  <si>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</si>
  <si>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</si>
  <si>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</si>
  <si>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</si>
  <si>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</si>
  <si>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</si>
  <si>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</si>
  <si>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</si>
  <si>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</si>
  <si>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</si>
  <si>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</si>
  <si>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</si>
  <si>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</si>
  <si>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</si>
  <si>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</si>
  <si>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</si>
  <si>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</si>
  <si>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</si>
  <si>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</si>
  <si>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</si>
  <si>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</si>
  <si>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</si>
  <si>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</si>
  <si>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</si>
  <si>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</si>
  <si>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</si>
  <si>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</si>
  <si>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</si>
  <si>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</si>
  <si>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</si>
  <si>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</si>
  <si>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</si>
  <si>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</si>
  <si>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</si>
  <si>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</si>
  <si>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</si>
  <si>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</si>
  <si>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</si>
  <si>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</si>
  <si>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</si>
  <si>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</si>
  <si>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</si>
  <si>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</si>
  <si>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</si>
  <si>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</si>
  <si>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</si>
  <si>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</si>
  <si>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</si>
  <si>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</si>
  <si>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</si>
  <si>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</si>
  <si>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</si>
  <si>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</si>
  <si>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</si>
  <si>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</si>
  <si>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</si>
  <si>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</si>
  <si>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</si>
  <si>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</si>
  <si>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</si>
  <si>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</si>
  <si>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</si>
  <si>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</si>
  <si>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</si>
  <si>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</si>
  <si>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</si>
  <si>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</si>
  <si>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</si>
  <si>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</si>
  <si>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</si>
  <si>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</si>
  <si>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</si>
  <si>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</si>
  <si>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</si>
  <si>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</si>
  <si>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</si>
  <si>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</si>
  <si>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</si>
  <si>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</si>
  <si>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</si>
  <si>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</si>
  <si>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</si>
  <si>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</si>
  <si>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</si>
  <si>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</si>
  <si>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</si>
  <si>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</si>
  <si>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</si>
  <si>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</si>
  <si>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</si>
  <si>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</si>
  <si>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</si>
  <si>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</si>
  <si>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</si>
  <si>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</si>
  <si>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</si>
  <si>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</si>
  <si>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</si>
  <si>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</si>
  <si>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</si>
  <si>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</si>
  <si>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</si>
  <si>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</si>
  <si>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</si>
  <si>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</si>
  <si>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</si>
  <si>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</si>
  <si>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</si>
  <si>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</si>
  <si>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</si>
  <si>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</si>
  <si>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</si>
  <si>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</si>
  <si>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</si>
  <si>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</si>
  <si>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</si>
  <si>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</si>
  <si>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</si>
  <si>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</si>
  <si>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</si>
  <si>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</si>
  <si>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</si>
  <si>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</si>
  <si>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</si>
  <si>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</si>
  <si>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</si>
  <si>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</si>
  <si>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</si>
  <si>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</si>
  <si>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</si>
  <si>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</si>
  <si>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</si>
  <si>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</si>
  <si>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</si>
  <si>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</si>
  <si>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</si>
  <si>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</si>
  <si>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</si>
  <si>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</si>
  <si>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</si>
  <si>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</si>
  <si>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</si>
  <si>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</si>
  <si>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</si>
  <si>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</si>
  <si>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</si>
  <si>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</si>
  <si>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</si>
  <si>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</si>
  <si>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</si>
  <si>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</si>
  <si>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</si>
  <si>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</si>
  <si>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</si>
  <si>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</si>
  <si>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</si>
  <si>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</si>
  <si>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</si>
  <si>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</si>
  <si>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</si>
  <si>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</si>
  <si>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</si>
  <si>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</si>
  <si>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</si>
  <si>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</si>
  <si>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</si>
  <si>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</si>
  <si>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</si>
  <si>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</si>
  <si>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</si>
  <si>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</si>
  <si>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</si>
  <si>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</si>
  <si>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</si>
  <si>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</si>
  <si>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</si>
  <si>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</si>
  <si>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</si>
  <si>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</si>
  <si>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</si>
  <si>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</si>
  <si>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</si>
  <si>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</si>
  <si>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</si>
  <si>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</si>
  <si>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</si>
  <si>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</si>
  <si>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</si>
  <si>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</si>
  <si>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</si>
  <si>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</si>
  <si>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</si>
  <si>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</si>
  <si>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</si>
  <si>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</si>
  <si>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</si>
  <si>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</si>
  <si>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</si>
  <si>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</si>
  <si>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</si>
  <si>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</si>
  <si>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</si>
  <si>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</si>
  <si>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</si>
  <si>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</si>
  <si>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</si>
  <si>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</si>
  <si>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</si>
  <si>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</si>
  <si>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</si>
  <si>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</si>
  <si>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</si>
  <si>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</si>
  <si>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</si>
  <si>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</si>
  <si>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</si>
  <si>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</si>
  <si>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</si>
  <si>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</si>
  <si>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</si>
  <si>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</si>
  <si>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</si>
  <si>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</si>
  <si>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</si>
  <si>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</si>
  <si>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</si>
  <si>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</si>
  <si>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</si>
  <si>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</si>
  <si>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</si>
  <si>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</si>
  <si>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</si>
  <si>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</si>
  <si>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</si>
  <si>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</si>
  <si>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</si>
  <si>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</si>
  <si>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</si>
  <si>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</si>
  <si>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</si>
  <si>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</si>
  <si>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</si>
  <si>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</si>
  <si>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</si>
  <si>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</si>
  <si>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</si>
  <si>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</si>
  <si>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</si>
  <si>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</si>
  <si>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</si>
  <si>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</si>
  <si>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</si>
  <si>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</si>
  <si>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</si>
  <si>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</si>
  <si>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</si>
  <si>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</si>
  <si>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</si>
  <si>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</si>
  <si>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</si>
  <si>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</si>
  <si>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</si>
  <si>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</si>
  <si>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</si>
  <si>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</si>
  <si>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</si>
  <si>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</si>
  <si>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</si>
  <si>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</si>
  <si>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</si>
  <si>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</si>
  <si>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</si>
  <si>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</si>
  <si>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</si>
  <si>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</si>
  <si>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</si>
  <si>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</si>
  <si>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</si>
  <si>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</si>
  <si>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</si>
  <si>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</si>
  <si>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</si>
  <si>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</si>
  <si>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</si>
  <si>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</si>
  <si>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</si>
  <si>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</si>
  <si>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</si>
  <si>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</si>
  <si>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</si>
  <si>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</si>
  <si>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</si>
  <si>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</si>
  <si>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</si>
  <si>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</si>
  <si>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</si>
  <si>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</si>
  <si>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</si>
  <si>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</si>
  <si>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</si>
  <si>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</si>
  <si>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</si>
  <si>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</si>
  <si>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</si>
  <si>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</si>
  <si>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</si>
  <si>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</si>
  <si>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</si>
  <si>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</si>
  <si>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</si>
  <si>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</si>
  <si>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</si>
  <si>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</si>
  <si>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</si>
  <si>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</si>
  <si>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</si>
  <si>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</si>
  <si>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</si>
  <si>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</si>
  <si>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</si>
  <si>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</si>
  <si>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</si>
  <si>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</si>
  <si>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</si>
  <si>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</si>
  <si>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</si>
  <si>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</si>
  <si>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</si>
  <si>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</si>
  <si>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</si>
  <si>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</si>
  <si>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</si>
  <si>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</si>
  <si>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</si>
  <si>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</si>
  <si>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</si>
  <si>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</si>
  <si>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</si>
  <si>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</si>
  <si>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</si>
  <si>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</si>
  <si>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</si>
  <si>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</si>
  <si>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</si>
  <si>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</si>
  <si>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</si>
  <si>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</si>
  <si>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</si>
  <si>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</si>
  <si>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</si>
  <si>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</si>
  <si>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</si>
  <si>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</si>
  <si>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</si>
  <si>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</si>
  <si>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</si>
  <si>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</si>
  <si>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</si>
  <si>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</si>
  <si>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</si>
  <si>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</si>
  <si>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</si>
  <si>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</si>
  <si>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</si>
  <si>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</si>
  <si>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</si>
  <si>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</si>
  <si>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</si>
  <si>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</si>
  <si>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</si>
  <si>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</si>
  <si>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</si>
  <si>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</si>
  <si>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</si>
  <si>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</si>
  <si>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</si>
  <si>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</si>
  <si>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</si>
  <si>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</si>
  <si>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</si>
  <si>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</si>
  <si>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</si>
  <si>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</si>
  <si>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</si>
  <si>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</si>
  <si>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</si>
  <si>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</si>
  <si>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</si>
  <si>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</si>
  <si>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</si>
  <si>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</si>
  <si>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</si>
  <si>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</si>
  <si>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</si>
  <si>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</si>
  <si>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</si>
  <si>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</si>
  <si>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</si>
  <si>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</si>
  <si>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</si>
  <si>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</si>
  <si>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</si>
  <si>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</si>
  <si>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</si>
  <si>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</si>
  <si>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</si>
  <si>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</si>
  <si>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</si>
  <si>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</si>
  <si>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</si>
  <si>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</si>
  <si>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</si>
  <si>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</si>
  <si>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</si>
  <si>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</si>
  <si>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</si>
  <si>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</si>
  <si>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</si>
  <si>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</si>
  <si>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</si>
  <si>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</si>
  <si>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</si>
  <si>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</si>
  <si>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</si>
  <si>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</si>
  <si>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</si>
  <si>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</si>
  <si>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</si>
  <si>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</si>
  <si>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</si>
  <si>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</si>
  <si>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</si>
  <si>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</si>
  <si>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</si>
  <si>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</si>
  <si>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</si>
  <si>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</si>
  <si>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</si>
  <si>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</si>
  <si>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</si>
  <si>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</si>
  <si>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</si>
  <si>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</si>
  <si>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</si>
  <si>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</si>
  <si>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</si>
  <si>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</si>
  <si>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</si>
  <si>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</si>
  <si>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</si>
  <si>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</si>
  <si>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</si>
  <si>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</si>
  <si>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</si>
  <si>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</si>
  <si>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</si>
  <si>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</si>
  <si>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</si>
  <si>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</si>
  <si>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</si>
  <si>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</si>
  <si>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</si>
  <si>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</si>
  <si>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</si>
  <si>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</si>
  <si>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</si>
  <si>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</si>
  <si>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</si>
  <si>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</si>
  <si>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</si>
  <si>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</si>
  <si>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</si>
  <si>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</si>
  <si>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</si>
  <si>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</si>
  <si>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</si>
  <si>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</si>
  <si>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</si>
  <si>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</si>
  <si>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</si>
  <si>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</si>
  <si>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</si>
  <si>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</si>
  <si>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</si>
  <si>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</si>
  <si>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</si>
  <si>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</si>
  <si>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</si>
  <si>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</si>
  <si>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</si>
  <si>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</si>
  <si>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</si>
  <si>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</si>
  <si>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</si>
  <si>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</si>
  <si>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</si>
  <si>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</si>
  <si>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</si>
  <si>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</si>
  <si>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</si>
  <si>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</si>
  <si>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</si>
  <si>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</si>
  <si>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</si>
  <si>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</si>
  <si>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</si>
  <si>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</si>
  <si>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</si>
  <si>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</si>
  <si>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</si>
  <si>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</si>
  <si>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</si>
  <si>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</si>
  <si>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</si>
  <si>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</si>
  <si>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</si>
  <si>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</si>
  <si>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</si>
  <si>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</si>
  <si>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</si>
  <si>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</si>
  <si>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</si>
  <si>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</si>
  <si>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</si>
  <si>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</si>
  <si>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</si>
  <si>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</si>
  <si>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</si>
  <si>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</si>
  <si>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</si>
  <si>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</si>
  <si>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</si>
  <si>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</si>
  <si>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</si>
  <si>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</si>
  <si>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</si>
  <si>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</si>
  <si>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</si>
  <si>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</si>
  <si>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</si>
  <si>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</si>
  <si>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</si>
  <si>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</si>
  <si>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</si>
  <si>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</si>
  <si>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</si>
  <si>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</si>
  <si>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</si>
  <si>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</si>
  <si>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</si>
  <si>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</si>
  <si>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</si>
  <si>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</si>
  <si>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</si>
  <si>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</si>
  <si>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</si>
  <si>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</si>
  <si>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</si>
  <si>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</si>
  <si>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</si>
  <si>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</si>
  <si>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</si>
  <si>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</si>
  <si>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</si>
  <si>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</si>
  <si>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</si>
  <si>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</si>
  <si>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</si>
  <si>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</si>
  <si>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</si>
  <si>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</si>
  <si>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</si>
  <si>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</si>
  <si>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</si>
  <si>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</si>
  <si>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</si>
  <si>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</si>
  <si>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</si>
  <si>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</si>
  <si>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</si>
  <si>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</si>
  <si>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</si>
  <si>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</si>
  <si>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</si>
  <si>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</si>
  <si>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</si>
  <si>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</si>
  <si>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</si>
  <si>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</si>
  <si>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</si>
  <si>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</si>
  <si>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</si>
  <si>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</si>
  <si>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</si>
  <si>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</si>
  <si>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</si>
  <si>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</si>
  <si>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</si>
  <si>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</si>
  <si>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</si>
  <si>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</si>
  <si>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</si>
  <si>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</si>
  <si>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</si>
  <si>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</si>
  <si>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</si>
  <si>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</si>
  <si>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</si>
  <si>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</si>
  <si>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</si>
  <si>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</si>
  <si>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</si>
  <si>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</si>
  <si>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</si>
  <si>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</si>
  <si>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</si>
  <si>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</si>
  <si>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</si>
  <si>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</si>
  <si>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</si>
  <si>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</si>
  <si>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</si>
  <si>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</si>
  <si>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</si>
  <si>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</si>
  <si>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</si>
  <si>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</si>
  <si>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</si>
  <si>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</si>
  <si>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</si>
  <si>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</si>
  <si>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</si>
  <si>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</si>
  <si>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</si>
  <si>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</si>
  <si>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</si>
  <si>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</si>
  <si>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</si>
  <si>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</si>
  <si>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</si>
  <si>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</si>
  <si>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</si>
  <si>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</si>
  <si>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</si>
  <si>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</si>
  <si>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</si>
  <si>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</si>
  <si>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</si>
  <si>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</si>
  <si>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</si>
  <si>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</si>
  <si>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</si>
  <si>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</si>
  <si>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</si>
  <si>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</si>
  <si>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</si>
  <si>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</si>
  <si>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</si>
  <si>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</si>
  <si>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</si>
  <si>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</si>
  <si>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</si>
  <si>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</si>
  <si>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</si>
  <si>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</si>
  <si>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</si>
  <si>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</si>
  <si>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</si>
  <si>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</si>
  <si>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</si>
  <si>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</si>
  <si>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</si>
  <si>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</si>
  <si>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</si>
  <si>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</si>
  <si>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</si>
  <si>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</si>
  <si>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</si>
  <si>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</si>
  <si>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</si>
  <si>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</si>
  <si>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</si>
  <si>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</si>
  <si>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</si>
  <si>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</si>
  <si>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</si>
  <si>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</si>
  <si>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</si>
  <si>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</si>
  <si>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</si>
  <si>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</si>
  <si>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</si>
  <si>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</si>
  <si>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</si>
  <si>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</si>
  <si>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</si>
  <si>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</si>
  <si>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</si>
  <si>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</si>
  <si>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</si>
  <si>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</si>
  <si>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</si>
  <si>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</si>
  <si>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</si>
  <si>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</si>
  <si>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</si>
  <si>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</si>
  <si>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</si>
  <si>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</si>
  <si>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</si>
  <si>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</si>
  <si>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</si>
  <si>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</si>
  <si>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</si>
  <si>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</si>
  <si>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</si>
  <si>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</si>
  <si>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</si>
  <si>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</si>
  <si>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</si>
  <si>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</si>
  <si>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</si>
  <si>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</si>
  <si>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</si>
  <si>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</si>
  <si>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</si>
  <si>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</si>
  <si>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</si>
  <si>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</si>
  <si>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</si>
  <si>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</si>
  <si>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</si>
  <si>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</si>
  <si>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</si>
  <si>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</si>
  <si>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</si>
  <si>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</si>
  <si>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</si>
  <si>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</si>
  <si>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</si>
  <si>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</si>
  <si>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</si>
  <si>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</si>
  <si>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</si>
  <si>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</si>
  <si>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</si>
  <si>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</si>
  <si>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</si>
  <si>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</si>
  <si>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</si>
  <si>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</si>
  <si>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</si>
  <si>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</si>
  <si>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</si>
  <si>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</si>
  <si>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</si>
  <si>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</si>
  <si>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</si>
  <si>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</si>
  <si>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</si>
  <si>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</si>
  <si>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</si>
  <si>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</si>
  <si>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</si>
  <si>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</si>
  <si>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</si>
  <si>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</si>
  <si>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</si>
  <si>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</si>
  <si>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</si>
  <si>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</si>
  <si>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</si>
  <si>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</si>
  <si>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</si>
  <si>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</si>
  <si>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</si>
  <si>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</si>
  <si>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</si>
  <si>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</si>
  <si>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</si>
  <si>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</si>
  <si>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</si>
  <si>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</si>
  <si>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</si>
  <si>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</si>
  <si>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</si>
  <si>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</si>
  <si>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</si>
  <si>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</si>
  <si>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</si>
  <si>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</si>
  <si>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</si>
  <si>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</si>
  <si>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</si>
  <si>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</si>
  <si>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</si>
  <si>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</si>
  <si>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</si>
  <si>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</si>
  <si>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</si>
  <si>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</si>
  <si>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</si>
  <si>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</si>
  <si>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</si>
  <si>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</si>
  <si>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</si>
  <si>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</si>
  <si>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</si>
  <si>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</si>
  <si>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</si>
  <si>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</si>
  <si>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</si>
  <si>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</si>
  <si>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</si>
  <si>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</si>
  <si>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</si>
  <si>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</si>
  <si>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</si>
  <si>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</si>
  <si>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</si>
  <si>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</si>
  <si>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</si>
  <si>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</si>
  <si>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</si>
  <si>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</si>
  <si>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</si>
  <si>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</si>
  <si>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</si>
  <si>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</si>
  <si>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</si>
  <si>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</si>
  <si>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</si>
  <si>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</si>
  <si>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</si>
  <si>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</si>
  <si>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</si>
  <si>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</si>
  <si>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</si>
  <si>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</si>
  <si>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</si>
  <si>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</si>
  <si>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</si>
  <si>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</si>
  <si>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</si>
  <si>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</si>
  <si>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</si>
  <si>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</si>
  <si>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</si>
  <si>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</si>
  <si>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</si>
  <si>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</si>
  <si>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</si>
  <si>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</si>
  <si>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</si>
  <si>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</si>
  <si>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</si>
  <si>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</si>
  <si>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</si>
  <si>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</si>
  <si>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</si>
  <si>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</si>
  <si>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</si>
  <si>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</si>
  <si>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</si>
  <si>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</si>
  <si>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</si>
  <si>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</si>
  <si>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</si>
  <si>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</si>
  <si>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</si>
  <si>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</si>
  <si>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</si>
  <si>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</si>
  <si>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</si>
  <si>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</si>
  <si>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</si>
  <si>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</si>
  <si>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</si>
  <si>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</si>
  <si>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</si>
  <si>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</si>
  <si>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</si>
  <si>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</si>
  <si>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</si>
  <si>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</si>
  <si>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</si>
  <si>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</si>
  <si>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</si>
  <si>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</si>
  <si>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</si>
  <si>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</si>
  <si>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</si>
  <si>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</si>
  <si>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</si>
  <si>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</si>
  <si>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</si>
  <si>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</si>
  <si>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</si>
  <si>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</si>
  <si>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</si>
  <si>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</si>
  <si>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</si>
  <si>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</si>
  <si>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</si>
  <si>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</si>
  <si>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</si>
  <si>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</si>
  <si>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</si>
  <si>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</si>
  <si>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</si>
  <si>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</si>
  <si>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</si>
  <si>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</si>
  <si>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</si>
  <si>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</si>
  <si>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</si>
  <si>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</si>
  <si>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</si>
  <si>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</si>
  <si>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</si>
  <si>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</si>
  <si>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</si>
  <si>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</si>
  <si>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</si>
  <si>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</si>
  <si>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</si>
  <si>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</si>
  <si>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</si>
  <si>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</si>
  <si>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</si>
  <si>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</si>
  <si>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</si>
  <si>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</si>
  <si>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</si>
  <si>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</si>
  <si>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</si>
  <si>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</si>
  <si>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</si>
  <si>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</si>
  <si>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</si>
  <si>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</si>
  <si>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</si>
  <si>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</si>
  <si>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</si>
  <si>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</si>
  <si>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</si>
  <si>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</si>
  <si>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</si>
  <si>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</si>
  <si>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</si>
  <si>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</si>
  <si>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</si>
  <si>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</si>
  <si>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</si>
  <si>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</si>
  <si>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</si>
  <si>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</si>
  <si>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</si>
  <si>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</si>
  <si>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</si>
  <si>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</si>
  <si>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</si>
  <si>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</si>
  <si>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</si>
  <si>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</si>
  <si>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</si>
  <si>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</si>
  <si>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</si>
  <si>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</si>
  <si>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</si>
  <si>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</si>
  <si>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</si>
  <si>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</si>
  <si>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</si>
  <si>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</si>
  <si>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</si>
  <si>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</si>
  <si>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</si>
  <si>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</si>
  <si>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</si>
  <si>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</si>
  <si>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</si>
  <si>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</si>
  <si>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</si>
  <si>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</si>
  <si>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</si>
  <si>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</si>
  <si>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</si>
  <si>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</si>
  <si>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</si>
  <si>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</si>
  <si>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</si>
  <si>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</si>
  <si>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</si>
  <si>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</si>
  <si>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</si>
  <si>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</si>
  <si>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</si>
  <si>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</si>
  <si>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</si>
  <si>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</si>
  <si>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</si>
  <si>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</si>
  <si>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</si>
  <si>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</si>
  <si>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</si>
  <si>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</si>
  <si>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</si>
  <si>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</si>
  <si>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</si>
  <si>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</si>
  <si>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</si>
  <si>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</si>
  <si>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</si>
  <si>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</si>
  <si>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</si>
  <si>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</si>
  <si>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</si>
  <si>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</si>
  <si>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</si>
  <si>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</si>
  <si>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</si>
  <si>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</si>
  <si>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</si>
  <si>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</si>
  <si>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</si>
  <si>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</si>
  <si>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</si>
  <si>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</si>
  <si>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</si>
  <si>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</si>
  <si>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</si>
  <si>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</si>
  <si>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</si>
  <si>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</si>
  <si>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</si>
  <si>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</si>
  <si>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</si>
  <si>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</si>
  <si>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</si>
  <si>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</si>
  <si>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</si>
  <si>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</si>
  <si>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</si>
  <si>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</si>
  <si>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</si>
  <si>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</si>
  <si>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</si>
  <si>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</si>
  <si>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</si>
  <si>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</si>
  <si>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</si>
  <si>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</si>
  <si>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</si>
  <si>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</si>
  <si>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</si>
  <si>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</si>
  <si>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</si>
  <si>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</si>
  <si>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</si>
  <si>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</si>
  <si>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</si>
  <si>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</si>
  <si>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</si>
  <si>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</si>
  <si>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</si>
  <si>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</si>
  <si>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</si>
  <si>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</si>
  <si>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</si>
  <si>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</si>
  <si>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</si>
  <si>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</si>
  <si>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</si>
  <si>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</si>
  <si>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</si>
  <si>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</si>
  <si>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</si>
  <si>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</si>
  <si>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</si>
  <si>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</si>
  <si>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</si>
  <si>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</si>
  <si>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</si>
  <si>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</si>
  <si>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</si>
  <si>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</si>
  <si>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</si>
  <si>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</si>
  <si>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</si>
  <si>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</si>
  <si>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</si>
  <si>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</si>
  <si>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</si>
  <si>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</si>
  <si>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</si>
  <si>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</si>
  <si>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</si>
  <si>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</si>
  <si>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</si>
  <si>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</si>
  <si>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</si>
  <si>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</si>
  <si>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</si>
  <si>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</si>
  <si>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</si>
  <si>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</si>
  <si>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</si>
  <si>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</si>
  <si>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</si>
  <si>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</si>
  <si>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</si>
  <si>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</si>
  <si>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</si>
  <si>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</si>
  <si>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</si>
  <si>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</si>
  <si>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</si>
  <si>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</si>
  <si>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</si>
  <si>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</si>
  <si>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</si>
  <si>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</si>
  <si>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</si>
  <si>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</si>
  <si>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</si>
  <si>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</si>
  <si>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</si>
  <si>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</si>
  <si>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</si>
  <si>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</si>
  <si>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</si>
  <si>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</si>
  <si>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</si>
  <si>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</si>
  <si>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</si>
  <si>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</si>
  <si>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</si>
  <si>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</si>
  <si>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</si>
  <si>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</si>
  <si>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</si>
  <si>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</si>
  <si>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</si>
  <si>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</si>
  <si>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</si>
  <si>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</si>
  <si>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</si>
  <si>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</si>
  <si>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</si>
  <si>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</si>
  <si>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</si>
  <si>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</si>
  <si>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</si>
  <si>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</si>
  <si>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</si>
  <si>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</si>
  <si>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</si>
  <si>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</si>
  <si>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</si>
  <si>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</si>
  <si>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</si>
  <si>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</si>
  <si>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</si>
  <si>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</si>
  <si>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</si>
  <si>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</si>
  <si>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</si>
  <si>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</si>
  <si>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</si>
  <si>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</si>
  <si>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</si>
  <si>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</si>
  <si>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</si>
  <si>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</si>
  <si>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</si>
  <si>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</si>
  <si>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</si>
  <si>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</si>
  <si>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</si>
  <si>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</si>
  <si>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</si>
  <si>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</si>
  <si>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</si>
  <si>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</si>
  <si>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</si>
  <si>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</si>
  <si>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</si>
  <si>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</si>
  <si>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</si>
  <si>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</si>
  <si>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</si>
  <si>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</si>
  <si>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</si>
  <si>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</si>
  <si>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</si>
  <si>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</si>
  <si>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</si>
  <si>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</si>
  <si>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</si>
  <si>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</si>
  <si>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</si>
  <si>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</si>
  <si>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</si>
  <si>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</si>
  <si>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</si>
  <si>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</si>
  <si>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</si>
  <si>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</si>
  <si>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</si>
  <si>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</si>
  <si>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</si>
  <si>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</si>
  <si>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</si>
  <si>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</si>
  <si>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</si>
  <si>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</si>
  <si>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</si>
  <si>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</si>
  <si>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</si>
  <si>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</si>
  <si>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</si>
  <si>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</si>
  <si>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</si>
  <si>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</si>
  <si>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</si>
  <si>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</si>
  <si>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</si>
  <si>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</si>
  <si>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</si>
  <si>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</si>
  <si>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</si>
  <si>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</si>
  <si>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</si>
  <si>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</si>
  <si>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</si>
  <si>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</si>
  <si>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</si>
  <si>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</si>
  <si>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</si>
  <si>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</si>
  <si>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</si>
  <si>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</si>
  <si>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</si>
  <si>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</si>
  <si>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</si>
  <si>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</si>
  <si>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</si>
  <si>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</si>
  <si>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</si>
  <si>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</si>
  <si>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</si>
  <si>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</si>
  <si>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</si>
  <si>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</si>
  <si>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</si>
  <si>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</si>
  <si>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</si>
  <si>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</si>
  <si>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</si>
  <si>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</si>
  <si>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</si>
  <si>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</si>
  <si>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</si>
  <si>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</si>
  <si>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</si>
  <si>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</si>
  <si>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</si>
  <si>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</si>
  <si>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</si>
  <si>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</si>
  <si>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</si>
  <si>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</si>
  <si>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</si>
  <si>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</si>
  <si>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</si>
  <si>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</si>
  <si>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</si>
  <si>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</si>
  <si>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</si>
  <si>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</si>
  <si>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</si>
  <si>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</si>
  <si>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</si>
  <si>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</si>
  <si>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</si>
  <si>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</si>
  <si>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</si>
  <si>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</si>
  <si>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</si>
  <si>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</si>
  <si>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</si>
  <si>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</si>
  <si>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</si>
  <si>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</si>
  <si>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</si>
  <si>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</si>
  <si>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</si>
  <si>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</si>
  <si>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</si>
  <si>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</si>
  <si>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</si>
  <si>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</si>
  <si>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</si>
  <si>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</si>
  <si>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</si>
  <si>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</si>
  <si>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</si>
  <si>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</si>
  <si>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</si>
  <si>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</si>
  <si>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</si>
  <si>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</si>
  <si>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</si>
  <si>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</si>
  <si>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</si>
  <si>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</si>
  <si>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</si>
  <si>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</si>
  <si>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</si>
  <si>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</si>
  <si>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</si>
  <si>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</si>
  <si>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</si>
  <si>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</si>
  <si>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</si>
  <si>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</si>
  <si>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</si>
  <si>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</si>
  <si>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</si>
  <si>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</si>
  <si>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</si>
  <si>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</si>
  <si>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</si>
  <si>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</si>
  <si>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</si>
  <si>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</si>
  <si>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</si>
  <si>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</si>
  <si>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</si>
  <si>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</si>
  <si>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</si>
  <si>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</si>
  <si>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</si>
  <si>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</si>
  <si>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</si>
  <si>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</si>
  <si>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</si>
  <si>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</si>
  <si>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</si>
  <si>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</si>
  <si>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</si>
  <si>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</si>
  <si>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</si>
  <si>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</si>
  <si>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</si>
  <si>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</si>
  <si>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</si>
  <si>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</si>
  <si>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</si>
  <si>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</si>
  <si>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</si>
  <si>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</si>
  <si>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</si>
  <si>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</si>
  <si>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</si>
  <si>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</si>
  <si>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</si>
  <si>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</si>
  <si>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</si>
  <si>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</si>
  <si>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</si>
  <si>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</si>
  <si>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</si>
  <si>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</si>
  <si>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</si>
  <si>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</si>
  <si>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</si>
  <si>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</si>
  <si>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</si>
  <si>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</si>
  <si>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</si>
  <si>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</si>
  <si>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</si>
  <si>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</si>
  <si>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</si>
  <si>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</si>
  <si>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</si>
  <si>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</si>
  <si>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</si>
  <si>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</si>
  <si>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</si>
  <si>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</si>
  <si>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</si>
  <si>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</si>
  <si>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</si>
  <si>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</si>
  <si>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</si>
  <si>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</si>
  <si>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</si>
  <si>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</si>
  <si>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</si>
  <si>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</si>
  <si>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</si>
  <si>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</si>
  <si>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</si>
  <si>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</si>
  <si>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</si>
  <si>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</si>
  <si>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</si>
  <si>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</si>
  <si>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</si>
  <si>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</si>
  <si>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</si>
  <si>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</si>
  <si>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</si>
  <si>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</si>
  <si>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</si>
  <si>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</si>
  <si>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</si>
  <si>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</si>
  <si>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</si>
  <si>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</si>
  <si>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</si>
  <si>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</si>
  <si>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</si>
  <si>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</si>
  <si>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</si>
  <si>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</si>
  <si>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</si>
  <si>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</si>
  <si>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</si>
  <si>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</si>
  <si>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</si>
  <si>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</si>
  <si>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</si>
  <si>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</si>
  <si>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</si>
  <si>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</si>
  <si>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</si>
  <si>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</si>
  <si>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</si>
  <si>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</si>
  <si>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</si>
  <si>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</si>
  <si>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</si>
  <si>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</si>
  <si>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</si>
  <si>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</si>
  <si>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</si>
  <si>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</si>
  <si>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</si>
  <si>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</si>
  <si>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</si>
  <si>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</si>
  <si>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</si>
  <si>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</si>
  <si>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</si>
  <si>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</si>
  <si>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</si>
  <si>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</si>
  <si>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</si>
  <si>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</si>
  <si>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</si>
  <si>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</si>
  <si>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</si>
  <si>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</si>
  <si>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</si>
  <si>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</si>
  <si>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</si>
  <si>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</si>
  <si>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</si>
  <si>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</si>
  <si>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</si>
  <si>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</si>
  <si>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</si>
  <si>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</si>
  <si>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</si>
  <si>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</si>
  <si>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</si>
  <si>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</si>
  <si>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</si>
  <si>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</si>
  <si>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</si>
  <si>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</si>
  <si>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</si>
  <si>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</si>
  <si>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</si>
  <si>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</si>
  <si>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</si>
  <si>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</si>
  <si>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</si>
  <si>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</si>
  <si>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</si>
  <si>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</si>
  <si>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</si>
  <si>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</si>
  <si>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</si>
  <si>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</si>
  <si>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</si>
  <si>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</si>
  <si>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</si>
  <si>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</si>
  <si>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</si>
  <si>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</si>
  <si>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</si>
  <si>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</si>
  <si>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</si>
  <si>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</si>
  <si>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</si>
  <si>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</si>
  <si>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</si>
  <si>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</si>
  <si>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</si>
  <si>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</si>
  <si>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</si>
  <si>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</si>
  <si>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</si>
  <si>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</si>
  <si>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</si>
  <si>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</si>
  <si>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</si>
  <si>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</si>
  <si>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</si>
  <si>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</si>
  <si>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</si>
  <si>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</si>
  <si>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</si>
  <si>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</si>
  <si>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</si>
  <si>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</si>
  <si>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</si>
  <si>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</si>
  <si>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</si>
  <si>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</si>
  <si>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</si>
  <si>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</si>
  <si>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</si>
  <si>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</si>
  <si>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</si>
  <si>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</si>
  <si>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</si>
  <si>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</si>
  <si>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</si>
  <si>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</si>
  <si>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</si>
  <si>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</si>
  <si>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</si>
  <si>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</si>
  <si>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</si>
  <si>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</si>
  <si>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</si>
  <si>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</si>
  <si>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</si>
  <si>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</si>
  <si>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</si>
  <si>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</si>
  <si>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</si>
  <si>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</si>
  <si>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</si>
  <si>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</si>
  <si>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</si>
  <si>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</si>
  <si>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</si>
  <si>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</si>
  <si>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</si>
  <si>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</si>
  <si>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</si>
  <si>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</si>
  <si>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</si>
  <si>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</si>
  <si>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</si>
  <si>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</si>
  <si>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</si>
  <si>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</si>
  <si>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</si>
  <si>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</si>
  <si>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</si>
  <si>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</si>
  <si>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</si>
  <si>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</si>
  <si>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</si>
  <si>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</si>
  <si>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</si>
  <si>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</si>
  <si>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</si>
  <si>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</si>
  <si>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</si>
  <si>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</si>
  <si>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</si>
  <si>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</si>
  <si>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</si>
  <si>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</si>
  <si>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</si>
  <si>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</si>
  <si>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</si>
  <si>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</si>
  <si>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</si>
  <si>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</si>
  <si>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</si>
  <si>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</si>
  <si>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</si>
  <si>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</si>
  <si>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</si>
  <si>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</si>
  <si>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</si>
  <si>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</si>
  <si>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</si>
  <si>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</si>
  <si>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</si>
  <si>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</si>
  <si>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</si>
  <si>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</si>
  <si>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</si>
  <si>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</si>
  <si>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</si>
  <si>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</si>
  <si>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</si>
  <si>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</si>
  <si>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</si>
  <si>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</si>
  <si>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</si>
  <si>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</si>
  <si>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</si>
  <si>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</si>
  <si>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</si>
  <si>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</si>
  <si>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</si>
  <si>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</si>
  <si>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</si>
  <si>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</si>
  <si>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</si>
  <si>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</si>
  <si>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</si>
  <si>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</si>
  <si>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</si>
  <si>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</si>
  <si>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</si>
  <si>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</si>
  <si>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</si>
  <si>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</si>
  <si>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</si>
  <si>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</si>
  <si>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</si>
  <si>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</si>
  <si>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</si>
  <si>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</si>
  <si>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</si>
  <si>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</si>
  <si>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</si>
  <si>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</si>
  <si>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</si>
  <si>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</si>
  <si>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</si>
  <si>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</si>
  <si>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</si>
  <si>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</si>
  <si>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</si>
  <si>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</si>
  <si>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</si>
  <si>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</si>
  <si>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</si>
  <si>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</si>
  <si>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</si>
  <si>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</si>
  <si>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</si>
  <si>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</si>
  <si>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</si>
  <si>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</si>
  <si>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</si>
  <si>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</si>
  <si>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</si>
  <si>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</si>
  <si>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</si>
  <si>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</si>
  <si>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</si>
  <si>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</si>
  <si>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</si>
  <si>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</si>
  <si>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</si>
  <si>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</si>
  <si>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</si>
  <si>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</si>
  <si>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</si>
  <si>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</si>
  <si>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</si>
  <si>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</si>
  <si>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</si>
  <si>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</si>
  <si>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</si>
  <si>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</si>
  <si>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</si>
  <si>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</si>
  <si>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</si>
  <si>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</si>
  <si>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</si>
  <si>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</si>
  <si>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</si>
  <si>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</si>
  <si>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</si>
  <si>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</si>
  <si>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</si>
  <si>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</si>
  <si>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</si>
  <si>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</si>
  <si>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</si>
  <si>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</si>
  <si>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</si>
  <si>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</si>
  <si>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</si>
  <si>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</si>
  <si>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</si>
  <si>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</si>
  <si>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</si>
  <si>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</si>
  <si>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</si>
  <si>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</si>
  <si>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</si>
  <si>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</si>
  <si>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</si>
  <si>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</si>
  <si>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</si>
  <si>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</si>
  <si>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</si>
  <si>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</si>
  <si>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</si>
  <si>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</si>
  <si>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</si>
  <si>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</si>
  <si>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</si>
  <si>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</si>
  <si>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</si>
  <si>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</si>
  <si>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</si>
  <si>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</si>
  <si>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</si>
  <si>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</si>
  <si>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</si>
  <si>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</si>
  <si>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</si>
  <si>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</si>
  <si>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</si>
  <si>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</si>
  <si>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</si>
  <si>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</si>
  <si>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</si>
  <si>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</si>
  <si>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</si>
  <si>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</si>
  <si>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</si>
  <si>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</si>
  <si>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</si>
  <si>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</si>
  <si>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</si>
  <si>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</si>
  <si>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</si>
  <si>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</si>
  <si>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</si>
  <si>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</si>
  <si>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</si>
  <si>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</si>
  <si>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</si>
  <si>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</si>
  <si>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</si>
  <si>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</si>
  <si>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</si>
  <si>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</si>
  <si>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</si>
  <si>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</si>
  <si>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</si>
  <si>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</si>
  <si>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</si>
  <si>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</si>
  <si>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</si>
  <si>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</si>
  <si>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</si>
  <si>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</si>
  <si>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</si>
  <si>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</si>
  <si>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</si>
  <si>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</si>
  <si>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</si>
  <si>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</si>
  <si>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</si>
  <si>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</si>
  <si>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</si>
  <si>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</si>
  <si>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</si>
  <si>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</si>
  <si>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</si>
  <si>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</si>
  <si>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</si>
  <si>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</si>
  <si>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</si>
  <si>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</si>
  <si>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</si>
  <si>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</si>
  <si>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</si>
  <si>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</si>
  <si>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</si>
  <si>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</si>
  <si>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</si>
  <si>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</si>
  <si>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</si>
  <si>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</si>
  <si>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</si>
  <si>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</si>
  <si>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</si>
  <si>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</si>
  <si>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</si>
  <si>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</si>
  <si>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</si>
  <si>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</si>
  <si>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</si>
  <si>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</si>
  <si>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</si>
  <si>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</si>
  <si>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</si>
  <si>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</si>
  <si>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</si>
  <si>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</si>
  <si>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</si>
  <si>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</si>
  <si>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</si>
  <si>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</si>
  <si>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</si>
  <si>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</si>
  <si>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</si>
  <si>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</si>
  <si>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</si>
  <si>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</si>
  <si>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</si>
  <si>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</si>
  <si>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</si>
  <si>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</si>
  <si>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</si>
  <si>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</si>
  <si>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</si>
  <si>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</si>
  <si>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</si>
  <si>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</si>
  <si>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</si>
  <si>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</si>
  <si>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</si>
  <si>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</si>
  <si>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</si>
  <si>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</si>
  <si>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</si>
  <si>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</si>
  <si>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</si>
  <si>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</si>
  <si>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</si>
  <si>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</si>
  <si>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</si>
  <si>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</si>
  <si>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</si>
  <si>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</si>
  <si>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</si>
  <si>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</si>
  <si>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</si>
  <si>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</si>
  <si>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</si>
  <si>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</si>
  <si>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</si>
  <si>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</si>
  <si>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</si>
  <si>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</si>
  <si>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</si>
  <si>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</si>
  <si>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</si>
  <si>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</si>
  <si>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</si>
  <si>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</si>
  <si>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</si>
  <si>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</si>
  <si>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</si>
  <si>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</si>
  <si>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</si>
  <si>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</si>
  <si>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</si>
  <si>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</si>
  <si>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</si>
  <si>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</si>
  <si>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</si>
  <si>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</si>
  <si>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</si>
  <si>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</si>
  <si>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</si>
  <si>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</si>
  <si>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</si>
  <si>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</si>
  <si>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</si>
  <si>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</si>
  <si>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</si>
  <si>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</si>
  <si>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</si>
  <si>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</si>
  <si>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</si>
  <si>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</si>
  <si>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</si>
  <si>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</si>
  <si>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</si>
  <si>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</si>
  <si>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</si>
  <si>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</si>
  <si>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</si>
  <si>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</si>
  <si>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</si>
  <si>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</si>
  <si>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</si>
  <si>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</si>
  <si>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</si>
  <si>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</si>
  <si>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</si>
  <si>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</si>
  <si>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</si>
  <si>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</si>
  <si>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</si>
  <si>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</si>
  <si>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</si>
  <si>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</si>
  <si>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</si>
  <si>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</si>
  <si>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</si>
  <si>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</si>
  <si>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</si>
  <si>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</si>
  <si>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</si>
  <si>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</si>
  <si>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</si>
  <si>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</si>
  <si>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</si>
  <si>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</si>
  <si>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</si>
  <si>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</si>
  <si>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</si>
  <si>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</si>
  <si>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</si>
  <si>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</si>
  <si>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</si>
  <si>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</si>
  <si>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</si>
  <si>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</si>
  <si>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</si>
  <si>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</si>
  <si>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</si>
  <si>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</si>
  <si>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</si>
  <si>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</si>
  <si>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</si>
  <si>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</si>
  <si>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</si>
  <si>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</si>
  <si>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</si>
  <si>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</si>
  <si>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</si>
  <si>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</si>
  <si>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</si>
  <si>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</si>
  <si>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</si>
  <si>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</si>
  <si>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</si>
  <si>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</si>
  <si>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</si>
  <si>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</si>
  <si>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</si>
  <si>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</si>
  <si>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</si>
  <si>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</si>
  <si>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</si>
  <si>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</si>
  <si>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</si>
  <si>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</si>
  <si>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</si>
  <si>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</si>
  <si>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</si>
  <si>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</si>
  <si>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</si>
  <si>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</si>
  <si>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</si>
  <si>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</si>
  <si>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</si>
  <si>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</si>
  <si>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</si>
  <si>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</si>
  <si>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</si>
  <si>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</si>
  <si>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</si>
  <si>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</si>
  <si>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</si>
  <si>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</si>
  <si>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</si>
  <si>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</si>
  <si>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</si>
  <si>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</si>
  <si>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</si>
  <si>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</si>
  <si>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</si>
  <si>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</si>
  <si>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</si>
  <si>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</si>
  <si>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</si>
  <si>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</si>
  <si>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</si>
  <si>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</si>
  <si>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</si>
  <si>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</si>
  <si>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</si>
  <si>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</si>
  <si>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</si>
  <si>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</si>
  <si>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</si>
  <si>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</si>
  <si>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</si>
  <si>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</si>
  <si>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</si>
  <si>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</si>
  <si>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</si>
  <si>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</si>
  <si>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</si>
  <si>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</si>
  <si>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</si>
  <si>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</si>
  <si>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</si>
  <si>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</si>
  <si>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</si>
  <si>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</si>
  <si>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</si>
  <si>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</si>
  <si>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</si>
  <si>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</si>
  <si>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</si>
  <si>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</si>
  <si>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</si>
  <si>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</si>
  <si>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</si>
  <si>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</si>
  <si>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</si>
  <si>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</si>
  <si>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</si>
  <si>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</si>
  <si>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</si>
  <si>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</si>
  <si>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</si>
  <si>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</si>
  <si>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</si>
  <si>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</si>
  <si>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</si>
  <si>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</si>
  <si>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</si>
  <si>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</si>
  <si>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</si>
  <si>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</si>
  <si>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</si>
  <si>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</si>
  <si>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</si>
  <si>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</si>
  <si>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</si>
  <si>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</si>
  <si>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</si>
  <si>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</si>
  <si>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</si>
  <si>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</si>
  <si>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</si>
  <si>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</si>
  <si>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</si>
  <si>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</si>
  <si>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</si>
  <si>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</si>
  <si>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</si>
  <si>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</si>
  <si>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</si>
  <si>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</si>
  <si>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</si>
  <si>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</si>
  <si>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</si>
  <si>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</si>
  <si>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</si>
  <si>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</si>
  <si>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</si>
  <si>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</si>
  <si>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</si>
  <si>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</si>
  <si>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</si>
  <si>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</si>
  <si>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</si>
  <si>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</si>
  <si>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</si>
  <si>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</si>
  <si>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</si>
  <si>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</si>
  <si>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</si>
  <si>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</si>
  <si>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</si>
  <si>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</si>
  <si>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</si>
  <si>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</si>
  <si>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</si>
  <si>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</si>
  <si>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</si>
  <si>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</si>
  <si>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</si>
  <si>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</si>
  <si>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</si>
  <si>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</si>
  <si>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</si>
  <si>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</si>
  <si>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</si>
  <si>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</si>
  <si>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</si>
  <si>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</si>
  <si>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</si>
  <si>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</si>
  <si>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</si>
  <si>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</si>
  <si>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</si>
  <si>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</si>
  <si>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</si>
  <si>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</si>
  <si>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</si>
  <si>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</si>
  <si>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</si>
  <si>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</si>
  <si>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</si>
  <si>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</si>
  <si>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</si>
  <si>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</si>
  <si>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</si>
  <si>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</si>
  <si>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</si>
  <si>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</si>
  <si>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</si>
  <si>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</si>
  <si>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</si>
  <si>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</si>
  <si>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</si>
  <si>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</si>
  <si>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</si>
  <si>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</si>
  <si>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</si>
  <si>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</si>
  <si>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</si>
  <si>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</si>
  <si>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</si>
  <si>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</si>
  <si>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</si>
  <si>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</si>
  <si>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</si>
  <si>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</si>
  <si>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</si>
  <si>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</si>
  <si>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</si>
  <si>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</si>
  <si>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</si>
  <si>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</si>
  <si>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</si>
  <si>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</si>
  <si>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</si>
  <si>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</si>
  <si>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</si>
  <si>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</si>
  <si>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</si>
  <si>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</si>
  <si>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</si>
  <si>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</si>
  <si>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</si>
  <si>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</si>
  <si>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</si>
  <si>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</si>
  <si>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</si>
  <si>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</si>
  <si>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</si>
  <si>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</si>
  <si>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</si>
  <si>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</si>
  <si>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</si>
  <si>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</si>
  <si>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</si>
  <si>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</si>
  <si>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</si>
  <si>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</si>
  <si>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</si>
  <si>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</si>
  <si>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</si>
  <si>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</si>
  <si>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</si>
  <si>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</si>
  <si>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</si>
  <si>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</si>
  <si>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</si>
  <si>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</si>
  <si>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</si>
  <si>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</si>
  <si>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</si>
  <si>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</si>
  <si>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</si>
  <si>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</si>
  <si>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</si>
  <si>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</si>
  <si>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</si>
  <si>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</si>
  <si>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</si>
  <si>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</si>
  <si>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</si>
  <si>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</si>
  <si>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</si>
  <si>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</si>
  <si>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</si>
  <si>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</si>
  <si>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</si>
  <si>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</si>
  <si>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</si>
  <si>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</si>
  <si>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</si>
  <si>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</si>
  <si>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</si>
  <si>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</si>
  <si>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</si>
  <si>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</si>
  <si>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</si>
  <si>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</si>
  <si>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</si>
  <si>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</si>
  <si>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</si>
  <si>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</si>
  <si>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</si>
  <si>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</si>
  <si>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</si>
  <si>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</si>
  <si>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</si>
  <si>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</si>
  <si>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</si>
  <si>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</si>
  <si>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</si>
  <si>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</si>
  <si>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</si>
  <si>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</si>
  <si>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</si>
  <si>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</si>
  <si>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</si>
  <si>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</si>
  <si>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</si>
  <si>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</si>
  <si>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</si>
  <si>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</si>
  <si>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</si>
  <si>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</si>
  <si>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</si>
  <si>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</si>
  <si>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</si>
  <si>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</si>
  <si>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</si>
  <si>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</si>
  <si>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</si>
  <si>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</si>
  <si>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</si>
  <si>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</si>
  <si>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</si>
  <si>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</si>
  <si>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</si>
  <si>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</si>
  <si>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</si>
  <si>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</si>
  <si>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</si>
  <si>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</si>
  <si>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</si>
  <si>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</si>
  <si>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</si>
  <si>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</si>
  <si>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</si>
  <si>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</si>
  <si>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</si>
  <si>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</si>
  <si>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</si>
  <si>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</si>
  <si>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</si>
  <si>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</si>
  <si>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</si>
  <si>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</si>
  <si>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</si>
  <si>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</si>
  <si>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</si>
  <si>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</si>
  <si>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</si>
  <si>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</si>
  <si>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</si>
  <si>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</si>
  <si>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</si>
  <si>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</si>
  <si>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</si>
  <si>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</si>
  <si>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</si>
  <si>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</si>
  <si>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</si>
  <si>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</si>
  <si>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</si>
  <si>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</si>
  <si>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</si>
  <si>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</si>
  <si>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</si>
  <si>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</si>
  <si>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</si>
  <si>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</si>
  <si>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</si>
  <si>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</si>
  <si>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</si>
  <si>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</si>
  <si>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</si>
  <si>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</si>
  <si>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</si>
  <si>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</si>
  <si>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</si>
  <si>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</si>
  <si>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</si>
  <si>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</si>
  <si>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</si>
  <si>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</si>
  <si>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</si>
  <si>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</si>
  <si>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</si>
  <si>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</si>
  <si>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</si>
  <si>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</si>
  <si>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</si>
  <si>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</si>
  <si>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</si>
  <si>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</si>
  <si>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</si>
  <si>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</si>
  <si>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</si>
  <si>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</si>
  <si>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</si>
  <si>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</si>
  <si>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</si>
  <si>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</si>
  <si>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</si>
  <si>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</si>
  <si>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</si>
  <si>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</si>
  <si>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</si>
  <si>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</si>
  <si>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</si>
  <si>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</si>
  <si>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</si>
  <si>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</si>
  <si>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</si>
  <si>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</si>
  <si>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</si>
  <si>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</si>
  <si>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</si>
  <si>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</si>
  <si>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</si>
  <si>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</si>
  <si>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</si>
  <si>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</si>
  <si>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</si>
  <si>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</si>
  <si>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</si>
  <si>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</si>
  <si>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</si>
  <si>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</si>
  <si>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</si>
  <si>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</si>
  <si>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</si>
  <si>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</si>
  <si>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</si>
  <si>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</si>
  <si>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</si>
  <si>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</si>
  <si>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</si>
  <si>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</si>
  <si>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</si>
  <si>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</si>
  <si>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</si>
  <si>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</si>
  <si>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</si>
  <si>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</si>
  <si>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</si>
  <si>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</si>
  <si>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</si>
  <si>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</si>
  <si>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</si>
  <si>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</si>
  <si>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</si>
  <si>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</si>
  <si>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</si>
  <si>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</si>
  <si>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</si>
  <si>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</si>
  <si>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</si>
  <si>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</si>
  <si>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</si>
  <si>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</si>
  <si>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</si>
  <si>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</si>
  <si>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</si>
  <si>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</si>
  <si>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</si>
  <si>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</si>
  <si>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</si>
  <si>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</si>
  <si>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</si>
  <si>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</si>
  <si>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</si>
  <si>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</si>
  <si>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</si>
  <si>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</si>
  <si>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</si>
  <si>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</si>
  <si>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</si>
  <si>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</si>
  <si>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</si>
  <si>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</si>
  <si>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</si>
  <si>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</si>
  <si>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</si>
  <si>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</si>
  <si>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</si>
  <si>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</si>
  <si>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</si>
  <si>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</si>
  <si>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</si>
  <si>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</si>
  <si>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</si>
  <si>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</si>
  <si>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</si>
  <si>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</si>
  <si>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</si>
  <si>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</si>
  <si>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</si>
  <si>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</si>
  <si>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</si>
  <si>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</si>
  <si>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</si>
  <si>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</si>
  <si>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</si>
  <si>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</si>
  <si>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</si>
  <si>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</si>
  <si>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</si>
  <si>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</si>
  <si>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</si>
  <si>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</si>
  <si>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</si>
  <si>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</si>
  <si>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</si>
  <si>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</si>
  <si>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</si>
  <si>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</si>
  <si>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</si>
  <si>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</si>
  <si>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</si>
  <si>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</si>
  <si>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</si>
  <si>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</si>
  <si>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</si>
  <si>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</si>
  <si>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</si>
  <si>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</si>
  <si>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</si>
  <si>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</si>
  <si>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</si>
  <si>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</si>
  <si>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</si>
  <si>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</si>
  <si>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</si>
  <si>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</si>
  <si>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</si>
  <si>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</si>
  <si>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</si>
  <si>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</si>
  <si>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</si>
  <si>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</si>
  <si>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</si>
  <si>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</si>
  <si>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</si>
  <si>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</si>
  <si>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</si>
  <si>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</si>
  <si>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</si>
  <si>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</si>
  <si>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</si>
  <si>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</si>
  <si>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</si>
  <si>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</si>
  <si>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</si>
  <si>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</si>
  <si>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</si>
  <si>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</si>
  <si>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</si>
  <si>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</si>
  <si>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</si>
  <si>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</si>
  <si>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</si>
  <si>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</si>
  <si>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</si>
  <si>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</si>
  <si>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</si>
  <si>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</si>
  <si>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</si>
  <si>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</si>
  <si>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</si>
  <si>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</si>
  <si>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</si>
  <si>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</si>
  <si>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</si>
  <si>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</si>
  <si>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</si>
  <si>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</si>
  <si>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</si>
  <si>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</si>
  <si>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</si>
  <si>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</si>
  <si>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</si>
  <si>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</si>
  <si>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</si>
  <si>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</si>
  <si>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</si>
  <si>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</si>
  <si>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</si>
  <si>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</si>
  <si>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</si>
  <si>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</si>
  <si>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</si>
  <si>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</si>
  <si>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</si>
  <si>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</si>
  <si>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</si>
  <si>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</si>
  <si>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</si>
  <si>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</si>
  <si>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</si>
  <si>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</si>
  <si>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</si>
  <si>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</si>
  <si>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</si>
  <si>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</si>
  <si>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</si>
  <si>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</si>
  <si>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</si>
  <si>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</si>
  <si>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</si>
  <si>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</si>
  <si>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</si>
  <si>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</si>
  <si>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</si>
  <si>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</si>
  <si>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</si>
  <si>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</si>
  <si>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</si>
  <si>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</si>
  <si>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</si>
  <si>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</si>
  <si>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</si>
  <si>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</si>
  <si>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</si>
  <si>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</si>
  <si>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</si>
  <si>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</si>
  <si>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</si>
  <si>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</si>
  <si>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</si>
  <si>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</si>
  <si>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</si>
  <si>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</si>
  <si>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</si>
  <si>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</si>
  <si>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</si>
  <si>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</si>
  <si>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</si>
  <si>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</si>
  <si>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</si>
  <si>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</si>
  <si>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</si>
  <si>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</si>
  <si>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</si>
  <si>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</si>
  <si>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</si>
  <si>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</si>
  <si>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</si>
  <si>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</si>
  <si>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</si>
  <si>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</si>
  <si>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</si>
  <si>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</si>
  <si>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</si>
  <si>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</si>
  <si>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</si>
  <si>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</si>
  <si>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</si>
  <si>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</si>
  <si>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</si>
  <si>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</si>
  <si>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</si>
  <si>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</si>
  <si>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</si>
  <si>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</si>
  <si>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</si>
  <si>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</si>
  <si>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</si>
  <si>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</si>
  <si>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</si>
  <si>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</si>
  <si>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</si>
  <si>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</si>
  <si>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</si>
  <si>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</si>
  <si>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</si>
  <si>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</si>
  <si>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</si>
  <si>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</si>
  <si>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</si>
  <si>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</si>
  <si>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</si>
  <si>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</si>
  <si>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</si>
  <si>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</si>
  <si>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</si>
  <si>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</si>
  <si>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</si>
  <si>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</si>
  <si>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</si>
  <si>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</si>
  <si>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</si>
  <si>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</si>
  <si>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</si>
  <si>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</si>
  <si>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</si>
  <si>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</si>
  <si>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</si>
  <si>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</si>
  <si>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</si>
  <si>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</si>
  <si>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</si>
  <si>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</si>
  <si>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</si>
  <si>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</si>
  <si>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</si>
  <si>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</si>
  <si>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</si>
  <si>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</si>
  <si>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</si>
  <si>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</si>
  <si>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</si>
  <si>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</si>
  <si>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</si>
  <si>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</si>
  <si>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</si>
  <si>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</si>
  <si>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</si>
  <si>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</si>
  <si>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</si>
  <si>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</si>
  <si>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</si>
  <si>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</si>
  <si>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</si>
  <si>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</si>
  <si>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</si>
  <si>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</si>
  <si>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</si>
  <si>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</si>
  <si>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</si>
  <si>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</si>
  <si>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</si>
  <si>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</si>
  <si>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</si>
  <si>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</si>
  <si>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</si>
  <si>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</si>
  <si>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</si>
  <si>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</si>
  <si>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</si>
  <si>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</si>
  <si>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</si>
  <si>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</si>
  <si>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</si>
  <si>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</si>
  <si>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</si>
  <si>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</si>
  <si>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</si>
  <si>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</si>
  <si>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</si>
  <si>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</si>
  <si>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</si>
  <si>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</si>
  <si>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</si>
  <si>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</si>
  <si>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</si>
  <si>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</si>
  <si>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</si>
  <si>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</si>
  <si>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</si>
  <si>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</si>
  <si>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</si>
  <si>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</si>
  <si>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</si>
  <si>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</si>
  <si>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</si>
  <si>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</si>
  <si>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</si>
  <si>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</si>
  <si>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</si>
  <si>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</si>
  <si>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</si>
  <si>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</si>
  <si>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</si>
  <si>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</si>
  <si>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</si>
  <si>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</si>
  <si>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</si>
  <si>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</si>
  <si>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</si>
  <si>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</si>
  <si>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</si>
  <si>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</si>
  <si>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</si>
  <si>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</si>
  <si>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</si>
  <si>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</si>
  <si>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</si>
  <si>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</si>
  <si>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</si>
  <si>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</si>
  <si>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</si>
  <si>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</si>
  <si>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</si>
  <si>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</si>
  <si>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</si>
  <si>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</si>
  <si>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</si>
  <si>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</si>
  <si>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</si>
  <si>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</si>
  <si>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</si>
  <si>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</si>
  <si>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</si>
  <si>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</si>
  <si>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</si>
  <si>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</si>
  <si>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</si>
  <si>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</si>
  <si>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</si>
  <si>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</si>
  <si>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</si>
  <si>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</si>
  <si>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</si>
  <si>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</si>
  <si>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</si>
  <si>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</si>
  <si>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</si>
  <si>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</si>
  <si>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</si>
  <si>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</si>
  <si>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</si>
  <si>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</si>
  <si>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</si>
  <si>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</si>
  <si>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</si>
  <si>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</si>
  <si>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</si>
  <si>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</si>
  <si>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</si>
  <si>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</si>
  <si>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</si>
  <si>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</si>
  <si>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</si>
  <si>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</si>
  <si>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</si>
  <si>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</si>
  <si>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</si>
  <si>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</si>
  <si>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</si>
  <si>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</si>
  <si>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</si>
  <si>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</si>
  <si>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</si>
  <si>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</si>
  <si>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</si>
  <si>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</si>
  <si>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</si>
  <si>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</si>
  <si>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</si>
  <si>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</si>
  <si>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</si>
  <si>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</si>
  <si>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</si>
  <si>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</si>
  <si>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</si>
  <si>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</si>
  <si>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</si>
  <si>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</si>
  <si>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</si>
  <si>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</si>
  <si>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</si>
  <si>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</si>
  <si>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</si>
  <si>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</si>
  <si>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</si>
  <si>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</si>
  <si>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</si>
  <si>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</si>
  <si>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</si>
  <si>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</si>
  <si>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</si>
  <si>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</si>
  <si>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</si>
  <si>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</si>
  <si>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</si>
  <si>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</si>
  <si>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</si>
  <si>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</si>
  <si>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</si>
  <si>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</si>
  <si>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</si>
  <si>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</si>
  <si>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</si>
  <si>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</si>
  <si>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</si>
  <si>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</si>
  <si>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</si>
  <si>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</si>
  <si>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</si>
  <si>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</si>
  <si>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</si>
  <si>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</si>
  <si>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</si>
  <si>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</si>
  <si>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</si>
  <si>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</si>
  <si>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</si>
  <si>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</si>
  <si>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</si>
  <si>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</si>
  <si>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</si>
  <si>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</si>
  <si>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</si>
  <si>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</si>
  <si>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</si>
  <si>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</si>
  <si>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</si>
  <si>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</si>
  <si>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</si>
  <si>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</si>
  <si>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</si>
  <si>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</si>
  <si>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</si>
  <si>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</si>
  <si>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</si>
  <si>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</si>
  <si>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</si>
  <si>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</si>
  <si>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</si>
  <si>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</si>
  <si>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</si>
  <si>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</si>
  <si>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</si>
  <si>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</si>
  <si>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</si>
  <si>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</si>
  <si>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</si>
  <si>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</si>
  <si>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</si>
  <si>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</si>
  <si>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</si>
  <si>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</si>
  <si>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</si>
  <si>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</si>
  <si>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</si>
  <si>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</si>
  <si>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</si>
  <si>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</si>
  <si>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</si>
  <si>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</si>
  <si>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</si>
  <si>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</si>
  <si>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</si>
  <si>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</si>
  <si>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</si>
  <si>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</si>
  <si>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</si>
  <si>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</si>
  <si>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</si>
  <si>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</si>
  <si>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</si>
  <si>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</si>
  <si>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</si>
  <si>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</si>
  <si>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</si>
  <si>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</si>
  <si>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</si>
  <si>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</si>
  <si>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</si>
  <si>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</si>
  <si>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</si>
  <si>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</si>
  <si>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</si>
  <si>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</si>
  <si>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</si>
  <si>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</si>
  <si>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</si>
  <si>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</si>
  <si>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</si>
  <si>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</si>
  <si>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</si>
  <si>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</si>
  <si>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</si>
  <si>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</si>
  <si>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</si>
  <si>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</si>
  <si>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</si>
  <si>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</si>
  <si>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</si>
  <si>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</si>
  <si>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</si>
  <si>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</si>
  <si>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</si>
  <si>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</si>
  <si>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</si>
  <si>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</si>
  <si>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</si>
  <si>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</si>
  <si>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</si>
  <si>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</si>
  <si>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</si>
  <si>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</si>
  <si>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</si>
  <si>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</si>
  <si>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</si>
  <si>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</si>
  <si>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</si>
  <si>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</si>
  <si>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</si>
  <si>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</si>
  <si>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</si>
  <si>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</si>
  <si>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</si>
  <si>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</si>
  <si>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</si>
  <si>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</si>
  <si>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</si>
  <si>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</si>
  <si>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</si>
  <si>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</si>
  <si>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</si>
  <si>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</si>
  <si>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</si>
  <si>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</si>
  <si>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</si>
  <si>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</si>
  <si>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</si>
  <si>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</si>
  <si>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</si>
  <si>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</si>
  <si>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</si>
  <si>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</si>
  <si>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</si>
  <si>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</si>
  <si>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</si>
  <si>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</si>
  <si>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</si>
  <si>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</si>
  <si>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</si>
  <si>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</si>
  <si>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</si>
  <si>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</si>
  <si>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</si>
  <si>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</si>
  <si>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</si>
  <si>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</si>
  <si>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</si>
  <si>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</si>
  <si>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</si>
  <si>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</si>
  <si>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</si>
  <si>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</si>
  <si>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</si>
  <si>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</si>
  <si>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</si>
  <si>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</si>
  <si>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</si>
  <si>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</si>
  <si>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</si>
  <si>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</si>
  <si>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</si>
  <si>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</si>
  <si>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</si>
  <si>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</si>
  <si>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</si>
  <si>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</si>
  <si>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</si>
  <si>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</si>
  <si>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</si>
  <si>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</si>
  <si>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</si>
  <si>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</si>
  <si>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</si>
  <si>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</si>
  <si>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</si>
  <si>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</si>
  <si>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</si>
  <si>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</si>
  <si>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</si>
  <si>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</si>
  <si>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</si>
  <si>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</si>
  <si>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</si>
  <si>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</si>
  <si>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</si>
  <si>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</si>
  <si>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</si>
  <si>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</si>
  <si>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</si>
  <si>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</si>
  <si>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</si>
  <si>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</si>
  <si>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</si>
  <si>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</si>
  <si>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</si>
  <si>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</si>
  <si>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</si>
  <si>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</si>
  <si>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</si>
  <si>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</si>
  <si>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</si>
  <si>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</si>
  <si>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</si>
  <si>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</si>
  <si>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</si>
  <si>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</si>
  <si>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</si>
  <si>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</si>
  <si>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</si>
  <si>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</si>
  <si>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</si>
  <si>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</si>
  <si>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</si>
  <si>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</si>
  <si>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</si>
  <si>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</si>
  <si>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</si>
  <si>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</si>
  <si>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</si>
  <si>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</si>
  <si>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</si>
  <si>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</si>
  <si>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</si>
  <si>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</si>
  <si>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</si>
  <si>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</si>
  <si>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</si>
  <si>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</si>
  <si>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</si>
  <si>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</si>
  <si>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</si>
  <si>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</si>
  <si>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</si>
  <si>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</si>
  <si>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</si>
  <si>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</si>
  <si>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</si>
  <si>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</si>
  <si>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</si>
  <si>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</si>
  <si>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</si>
  <si>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</si>
  <si>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</si>
  <si>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</si>
  <si>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</si>
  <si>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</si>
  <si>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</si>
  <si>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</si>
  <si>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</si>
  <si>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</si>
  <si>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</si>
  <si>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</si>
  <si>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</si>
  <si>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</si>
  <si>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</si>
  <si>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</si>
  <si>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</si>
  <si>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</si>
  <si>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</si>
  <si>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</si>
  <si>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</si>
  <si>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</si>
  <si>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</si>
  <si>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</si>
  <si>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</si>
  <si>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</si>
  <si>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</si>
  <si>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</si>
  <si>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</si>
  <si>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</si>
  <si>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</si>
  <si>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</si>
  <si>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</si>
  <si>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</si>
  <si>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</si>
  <si>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</si>
  <si>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</si>
  <si>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</si>
  <si>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</si>
  <si>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</si>
  <si>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</si>
  <si>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</si>
  <si>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</si>
  <si>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</si>
  <si>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</si>
  <si>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</si>
  <si>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</si>
  <si>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</si>
  <si>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</si>
  <si>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</si>
  <si>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</si>
  <si>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</si>
  <si>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</si>
  <si>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</si>
  <si>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</si>
  <si>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</si>
  <si>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</si>
  <si>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</si>
  <si>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</si>
  <si>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</si>
  <si>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</si>
  <si>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</si>
  <si>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</si>
  <si>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</si>
  <si>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</si>
  <si>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</si>
  <si>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</si>
  <si>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</si>
  <si>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</si>
  <si>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</si>
  <si>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</si>
  <si>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</si>
  <si>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</si>
  <si>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</si>
  <si>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</si>
  <si>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</si>
  <si>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</si>
  <si>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</si>
  <si>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</si>
  <si>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</si>
  <si>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</si>
  <si>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</si>
  <si>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</si>
  <si>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</si>
  <si>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</si>
  <si>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</si>
  <si>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</si>
  <si>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</si>
  <si>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</si>
  <si>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</si>
  <si>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</si>
  <si>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</si>
  <si>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</si>
  <si>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</si>
  <si>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</si>
  <si>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</si>
  <si>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</si>
  <si>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</si>
  <si>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</si>
  <si>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</si>
  <si>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</si>
  <si>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</si>
  <si>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</si>
  <si>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</si>
  <si>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</si>
  <si>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</si>
  <si>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</si>
  <si>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</si>
  <si>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</si>
  <si>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</si>
  <si>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</si>
  <si>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</si>
  <si>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</si>
  <si>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</si>
  <si>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</si>
  <si>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</si>
  <si>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</si>
  <si>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</si>
  <si>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</si>
  <si>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</si>
  <si>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</si>
  <si>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</si>
  <si>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</si>
  <si>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</si>
  <si>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</si>
  <si>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</si>
  <si>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</si>
  <si>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</si>
  <si>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</si>
  <si>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</si>
  <si>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</si>
  <si>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</si>
  <si>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</si>
  <si>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</si>
  <si>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</si>
  <si>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</si>
  <si>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</si>
  <si>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</si>
  <si>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</si>
  <si>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</si>
  <si>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</si>
  <si>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</si>
  <si>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</si>
  <si>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</si>
  <si>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</si>
  <si>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</si>
  <si>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</si>
  <si>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</si>
  <si>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</si>
  <si>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</si>
  <si>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</si>
  <si>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</si>
  <si>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</si>
  <si>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</si>
  <si>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</si>
  <si>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</si>
  <si>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</si>
  <si>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</si>
  <si>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</si>
  <si>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</si>
  <si>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</si>
  <si>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</si>
  <si>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</si>
  <si>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</si>
  <si>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</si>
  <si>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</si>
  <si>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</si>
  <si>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</si>
  <si>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</si>
  <si>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</si>
  <si>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</si>
  <si>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</si>
  <si>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</si>
  <si>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</si>
  <si>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</si>
  <si>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</si>
  <si>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</si>
  <si>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</si>
  <si>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</si>
  <si>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</si>
  <si>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</si>
  <si>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</si>
  <si>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</si>
  <si>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</si>
  <si>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</si>
  <si>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</si>
  <si>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</si>
  <si>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</si>
  <si>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</si>
  <si>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</si>
  <si>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</si>
  <si>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</si>
  <si>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</si>
  <si>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</si>
  <si>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</si>
  <si>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</si>
  <si>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</si>
  <si>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</si>
  <si>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</si>
  <si>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</si>
  <si>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</si>
  <si>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</si>
  <si>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</si>
  <si>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</si>
  <si>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</si>
  <si>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</si>
  <si>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</si>
  <si>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</si>
  <si>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</si>
  <si>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</si>
  <si>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</si>
  <si>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</si>
  <si>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</si>
  <si>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</si>
  <si>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</si>
  <si>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</si>
  <si>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</si>
  <si>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</si>
  <si>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</si>
  <si>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</si>
  <si>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</si>
  <si>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</si>
  <si>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</si>
  <si>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</si>
  <si>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</si>
  <si>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</si>
  <si>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</si>
  <si>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</si>
  <si>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</si>
  <si>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</si>
  <si>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</si>
  <si>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</si>
  <si>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</si>
  <si>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</si>
  <si>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</si>
  <si>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</si>
  <si>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</si>
  <si>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</si>
  <si>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</si>
  <si>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</si>
  <si>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</si>
  <si>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</si>
  <si>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</si>
  <si>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</si>
  <si>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</si>
  <si>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</si>
  <si>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</si>
  <si>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</si>
  <si>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</si>
  <si>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</si>
  <si>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</si>
  <si>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</si>
  <si>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</si>
  <si>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</si>
  <si>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</si>
  <si>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</si>
  <si>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</si>
  <si>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</si>
  <si>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</si>
  <si>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</si>
  <si>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</si>
  <si>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</si>
  <si>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</si>
  <si>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</si>
  <si>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</si>
  <si>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</si>
  <si>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</si>
  <si>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</si>
  <si>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</si>
  <si>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</si>
  <si>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</si>
  <si>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</si>
  <si>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</si>
  <si>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</si>
  <si>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</si>
  <si>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</si>
  <si>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</si>
  <si>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</si>
  <si>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</si>
  <si>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</si>
  <si>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</si>
  <si>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</si>
  <si>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</si>
  <si>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</si>
  <si>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</si>
  <si>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</si>
  <si>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</si>
  <si>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</si>
  <si>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</si>
  <si>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</si>
  <si>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</si>
  <si>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</si>
  <si>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</si>
  <si>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</si>
  <si>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</si>
  <si>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</si>
  <si>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</si>
  <si>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</si>
  <si>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</si>
  <si>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</si>
  <si>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</si>
  <si>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</si>
  <si>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</si>
  <si>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</si>
  <si>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</si>
  <si>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</si>
  <si>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</si>
  <si>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</si>
  <si>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</si>
  <si>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</si>
  <si>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</si>
  <si>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</si>
  <si>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</si>
  <si>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</si>
  <si>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</si>
  <si>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</si>
  <si>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</si>
  <si>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</si>
  <si>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</si>
  <si>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</si>
  <si>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</si>
  <si>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</si>
  <si>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</si>
  <si>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</si>
  <si>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</si>
  <si>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</si>
  <si>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</si>
  <si>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</si>
  <si>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</si>
  <si>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</si>
  <si>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</si>
  <si>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</si>
  <si>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</si>
  <si>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</si>
  <si>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</si>
  <si>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</si>
  <si>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</si>
  <si>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</si>
  <si>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</si>
  <si>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</si>
  <si>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</si>
  <si>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</si>
  <si>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</si>
  <si>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</si>
  <si>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</si>
  <si>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</si>
  <si>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</si>
  <si>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</si>
  <si>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</si>
  <si>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</si>
  <si>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</si>
  <si>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</si>
  <si>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</si>
  <si>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</si>
  <si>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</si>
  <si>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</si>
  <si>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</si>
  <si>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</si>
  <si>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</si>
  <si>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</si>
  <si>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</si>
  <si>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</si>
  <si>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</si>
  <si>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</si>
  <si>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</si>
  <si>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</si>
  <si>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</si>
  <si>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</si>
  <si>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</si>
  <si>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</si>
  <si>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</si>
  <si>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</si>
  <si>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</si>
  <si>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</si>
  <si>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</si>
  <si>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</si>
  <si>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</si>
  <si>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</si>
  <si>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</si>
  <si>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</si>
  <si>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</si>
  <si>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</si>
  <si>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</si>
  <si>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</si>
  <si>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</si>
  <si>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</si>
  <si>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</si>
  <si>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</si>
  <si>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</si>
  <si>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</si>
  <si>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</si>
  <si>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</si>
  <si>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</si>
  <si>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</si>
  <si>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</si>
  <si>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</si>
  <si>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</si>
  <si>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</si>
  <si>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</si>
  <si>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</si>
  <si>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</si>
  <si>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</si>
  <si>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</si>
  <si>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</si>
  <si>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</si>
  <si>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</si>
  <si>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</si>
  <si>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</si>
  <si>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</si>
  <si>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</si>
  <si>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</si>
  <si>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</si>
  <si>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</si>
  <si>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</si>
  <si>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</si>
  <si>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</si>
  <si>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</si>
  <si>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</si>
  <si>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</si>
  <si>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</si>
  <si>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</si>
  <si>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</si>
  <si>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</si>
  <si>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</si>
  <si>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</si>
  <si>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</si>
  <si>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</si>
  <si>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</si>
  <si>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</si>
  <si>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</si>
  <si>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</si>
  <si>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</si>
  <si>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</si>
  <si>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</si>
  <si>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</si>
  <si>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</si>
  <si>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</si>
  <si>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</si>
  <si>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</si>
  <si>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</si>
  <si>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</si>
  <si>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</si>
  <si>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</si>
  <si>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</si>
  <si>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</si>
  <si>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</si>
  <si>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</si>
  <si>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</si>
  <si>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</si>
  <si>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</si>
  <si>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</si>
  <si>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</si>
  <si>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</si>
  <si>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</si>
  <si>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</si>
  <si>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</si>
  <si>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</si>
  <si>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</si>
  <si>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</si>
  <si>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</si>
  <si>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</si>
  <si>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</si>
  <si>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</si>
  <si>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</si>
  <si>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</si>
  <si>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</si>
  <si>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</si>
  <si>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</si>
  <si>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</si>
  <si>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</si>
  <si>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</si>
  <si>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</si>
  <si>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</si>
  <si>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</si>
  <si>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</si>
  <si>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</si>
  <si>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</si>
  <si>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</si>
  <si>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</si>
  <si>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</si>
  <si>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</si>
  <si>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</si>
  <si>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</si>
  <si>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</si>
  <si>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</si>
  <si>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</si>
  <si>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</si>
  <si>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</si>
  <si>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</si>
  <si>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</si>
  <si>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</si>
  <si>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</si>
  <si>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</si>
  <si>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</si>
  <si>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</si>
  <si>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</si>
  <si>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</si>
  <si>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</si>
  <si>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</si>
  <si>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</si>
  <si>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</si>
  <si>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</si>
  <si>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</si>
  <si>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</si>
  <si>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</si>
  <si>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</si>
  <si>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</si>
  <si>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</si>
  <si>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</si>
  <si>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</si>
  <si>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</si>
  <si>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</si>
  <si>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</si>
  <si>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</si>
  <si>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</si>
  <si>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</si>
  <si>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</si>
  <si>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</si>
  <si>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</si>
  <si>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</si>
  <si>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</si>
  <si>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</si>
  <si>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</si>
  <si>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</si>
  <si>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</si>
  <si>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</si>
  <si>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</si>
  <si>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</si>
  <si>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</si>
  <si>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</si>
  <si>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</si>
  <si>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</si>
  <si>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</si>
  <si>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</si>
  <si>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</si>
  <si>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</si>
  <si>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</si>
  <si>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</si>
  <si>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</si>
  <si>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</si>
  <si>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</si>
  <si>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</si>
  <si>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</si>
  <si>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</si>
  <si>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</si>
  <si>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</si>
  <si>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</si>
  <si>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</si>
  <si>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</si>
  <si>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</si>
  <si>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</si>
  <si>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</si>
  <si>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</si>
  <si>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</si>
  <si>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</si>
  <si>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</si>
  <si>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</si>
  <si>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</si>
  <si>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</si>
  <si>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</si>
  <si>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</si>
  <si>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</si>
  <si>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</si>
  <si>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</si>
  <si>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</si>
  <si>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</si>
  <si>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</si>
  <si>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</si>
  <si>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</si>
  <si>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</si>
  <si>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</si>
  <si>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</si>
  <si>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</si>
  <si>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</si>
  <si>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</si>
  <si>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</si>
  <si>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</si>
  <si>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</si>
  <si>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</si>
  <si>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</si>
  <si>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</si>
  <si>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</si>
  <si>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</si>
  <si>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</si>
  <si>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</si>
  <si>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</si>
  <si>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</si>
  <si>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</si>
  <si>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</si>
  <si>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</si>
  <si>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</si>
  <si>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</si>
  <si>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</si>
  <si>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</si>
  <si>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</si>
  <si>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</si>
  <si>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</si>
  <si>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</si>
  <si>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</si>
  <si>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</si>
  <si>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</si>
  <si>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</si>
  <si>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</si>
  <si>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</si>
  <si>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</si>
  <si>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</si>
  <si>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</si>
  <si>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</si>
  <si>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</si>
  <si>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</si>
  <si>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</si>
  <si>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</si>
  <si>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</si>
  <si>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</si>
  <si>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</si>
  <si>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</si>
  <si>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</si>
  <si>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</si>
  <si>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</si>
  <si>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</si>
  <si>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</si>
  <si>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</si>
  <si>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</si>
  <si>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</si>
  <si>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</si>
  <si>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</si>
  <si>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</si>
  <si>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</si>
  <si>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</si>
  <si>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</si>
  <si>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</si>
  <si>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</si>
  <si>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</si>
  <si>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</si>
  <si>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</si>
  <si>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</si>
  <si>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</si>
  <si>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</si>
  <si>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</si>
  <si>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</si>
  <si>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</si>
  <si>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</si>
  <si>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</si>
  <si>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</si>
  <si>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</si>
  <si>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</si>
  <si>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</si>
  <si>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</si>
  <si>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</si>
  <si>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</si>
  <si>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</si>
  <si>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</si>
  <si>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</si>
  <si>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</si>
  <si>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</si>
  <si>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</si>
  <si>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</si>
  <si>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</si>
  <si>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</si>
  <si>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</si>
  <si>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</si>
  <si>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</si>
  <si>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</si>
  <si>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</si>
  <si>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</si>
  <si>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</si>
  <si>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</si>
  <si>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</si>
  <si>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</si>
  <si>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</si>
  <si>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</si>
  <si>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</si>
  <si>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</si>
  <si>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</si>
  <si>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</si>
  <si>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</si>
  <si>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</si>
  <si>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</si>
  <si>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</si>
  <si>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</si>
  <si>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</si>
  <si>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</si>
  <si>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</si>
  <si>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</si>
  <si>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</si>
  <si>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</si>
  <si>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</si>
  <si>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</si>
  <si>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</si>
  <si>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</si>
  <si>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</si>
  <si>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</si>
  <si>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</si>
  <si>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</si>
  <si>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</si>
  <si>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</si>
  <si>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</si>
  <si>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</si>
  <si>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</si>
  <si>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</si>
  <si>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</si>
  <si>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</si>
  <si>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</si>
  <si>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</si>
  <si>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</si>
  <si>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</si>
  <si>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</si>
  <si>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</si>
  <si>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</si>
  <si>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</si>
  <si>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</si>
  <si>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</si>
  <si>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</si>
  <si>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</si>
  <si>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</si>
  <si>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</si>
  <si>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</si>
  <si>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</si>
  <si>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</si>
  <si>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</si>
  <si>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</si>
  <si>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</si>
  <si>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</si>
  <si>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</si>
  <si>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</si>
  <si>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</si>
  <si>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</si>
  <si>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</si>
  <si>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</si>
  <si>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</si>
  <si>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</si>
  <si>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</si>
  <si>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</si>
  <si>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</si>
  <si>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</si>
  <si>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</si>
  <si>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</si>
  <si>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</si>
  <si>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</si>
  <si>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</si>
  <si>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</si>
  <si>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</si>
  <si>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</si>
  <si>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</si>
  <si>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</si>
  <si>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</si>
  <si>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</si>
  <si>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</si>
  <si>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</si>
  <si>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</si>
  <si>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</si>
  <si>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</si>
  <si>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</si>
  <si>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</si>
  <si>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</si>
  <si>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</si>
  <si>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</si>
  <si>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</si>
  <si>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</si>
  <si>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</si>
  <si>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</si>
  <si>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</si>
  <si>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</si>
  <si>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</si>
  <si>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</si>
  <si>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</si>
  <si>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</si>
  <si>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</si>
  <si>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</si>
  <si>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</si>
  <si>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</si>
  <si>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</si>
  <si>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</si>
  <si>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</si>
  <si>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</si>
  <si>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</si>
  <si>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</si>
  <si>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</si>
  <si>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</si>
  <si>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</si>
  <si>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</si>
  <si>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</si>
  <si>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</si>
  <si>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</si>
  <si>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</si>
  <si>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</si>
  <si>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</si>
  <si>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</si>
  <si>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</si>
  <si>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</si>
  <si>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</si>
  <si>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</si>
  <si>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</si>
  <si>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</si>
  <si>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</si>
  <si>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</si>
  <si>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</si>
  <si>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</si>
  <si>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</si>
  <si>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</si>
  <si>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</si>
  <si>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</si>
  <si>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</si>
  <si>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</si>
  <si>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</si>
  <si>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</si>
  <si>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</si>
  <si>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</si>
  <si>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</si>
  <si>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</si>
  <si>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</si>
  <si>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</si>
  <si>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</si>
  <si>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</si>
  <si>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</si>
  <si>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</si>
  <si>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</si>
  <si>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</si>
  <si>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</si>
  <si>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</si>
  <si>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</si>
  <si>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</si>
  <si>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</si>
  <si>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</si>
  <si>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</si>
  <si>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</si>
  <si>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</si>
  <si>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</si>
  <si>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</si>
  <si>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</si>
  <si>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</si>
  <si>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</si>
  <si>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</si>
  <si>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</si>
  <si>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</si>
  <si>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</si>
  <si>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</si>
  <si>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</si>
  <si>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</si>
  <si>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</si>
  <si>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</si>
  <si>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</si>
  <si>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</si>
  <si>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</si>
  <si>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</si>
  <si>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</si>
  <si>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</si>
  <si>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</si>
  <si>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</si>
  <si>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</si>
  <si>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</si>
  <si>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</si>
  <si>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</si>
  <si>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</si>
  <si>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</si>
  <si>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</si>
  <si>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</si>
  <si>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</si>
  <si>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</si>
  <si>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</si>
  <si>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</si>
  <si>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</si>
  <si>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</si>
  <si>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</si>
  <si>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</si>
  <si>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</si>
  <si>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</si>
  <si>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</si>
  <si>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</si>
  <si>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</si>
  <si>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</si>
  <si>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</si>
  <si>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</si>
  <si>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</si>
  <si>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</si>
  <si>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</si>
  <si>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</si>
  <si>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</si>
  <si>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</si>
  <si>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</si>
  <si>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</si>
  <si>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</si>
  <si>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</si>
  <si>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</si>
  <si>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</si>
  <si>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</si>
  <si>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</si>
  <si>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</si>
  <si>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</si>
  <si>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</si>
  <si>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</si>
  <si>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</si>
  <si>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</si>
  <si>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</si>
  <si>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</si>
  <si>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</si>
  <si>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</si>
  <si>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</si>
  <si>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</si>
  <si>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</si>
  <si>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</si>
  <si>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</si>
  <si>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</si>
  <si>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</si>
  <si>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</si>
  <si>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</si>
  <si>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</si>
  <si>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</si>
  <si>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</si>
  <si>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</si>
  <si>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</si>
  <si>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</si>
  <si>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</si>
  <si>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</si>
  <si>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</si>
  <si>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</si>
  <si>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</si>
  <si>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</si>
  <si>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</si>
  <si>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</si>
  <si>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</si>
  <si>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</si>
  <si>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</si>
  <si>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</si>
  <si>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</si>
  <si>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</si>
  <si>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</si>
  <si>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</si>
  <si>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</si>
  <si>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</si>
  <si>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</si>
  <si>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</si>
  <si>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</si>
  <si>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</si>
  <si>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</si>
  <si>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</si>
  <si>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</si>
  <si>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</si>
  <si>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</si>
  <si>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</si>
  <si>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</si>
  <si>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</si>
  <si>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</si>
  <si>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</si>
  <si>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</si>
  <si>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</si>
  <si>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</si>
  <si>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</si>
  <si>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</si>
  <si>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</si>
  <si>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</si>
  <si>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</si>
  <si>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</si>
  <si>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</si>
  <si>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</si>
  <si>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</si>
  <si>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</si>
  <si>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</si>
  <si>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</si>
  <si>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</si>
  <si>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</si>
  <si>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</si>
  <si>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</si>
  <si>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</si>
  <si>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</si>
  <si>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</si>
  <si>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</si>
  <si>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</si>
  <si>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</si>
  <si>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</si>
  <si>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</si>
  <si>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</si>
  <si>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</si>
  <si>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</si>
  <si>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</si>
  <si>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</si>
  <si>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</si>
  <si>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</si>
  <si>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</si>
  <si>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</si>
  <si>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</si>
  <si>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</si>
  <si>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</si>
  <si>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</si>
  <si>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</si>
  <si>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</si>
  <si>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</si>
  <si>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</si>
  <si>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</si>
  <si>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</si>
  <si>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</si>
  <si>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</si>
  <si>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</si>
  <si>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</si>
  <si>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</si>
  <si>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</si>
  <si>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</si>
  <si>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</si>
  <si>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</si>
  <si>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</si>
  <si>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</si>
  <si>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</si>
  <si>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</si>
  <si>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</si>
  <si>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</si>
  <si>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</si>
  <si>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</si>
  <si>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</si>
  <si>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</si>
  <si>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</si>
  <si>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</si>
  <si>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</si>
  <si>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</si>
  <si>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</si>
  <si>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</si>
  <si>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</si>
  <si>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</si>
  <si>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</si>
  <si>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</si>
  <si>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</si>
  <si>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</si>
  <si>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</si>
  <si>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</si>
  <si>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</si>
  <si>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</si>
  <si>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</si>
  <si>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</si>
  <si>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</si>
  <si>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</si>
  <si>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</si>
  <si>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</si>
  <si>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</si>
  <si>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</si>
  <si>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</si>
  <si>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</si>
  <si>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</si>
  <si>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</si>
  <si>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</si>
  <si>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</si>
  <si>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</si>
  <si>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</si>
  <si>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</si>
  <si>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</si>
  <si>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</si>
  <si>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</si>
  <si>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</si>
  <si>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</si>
  <si>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</si>
  <si>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</si>
  <si>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</si>
  <si>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</si>
  <si>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</si>
  <si>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</si>
  <si>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</si>
  <si>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</si>
  <si>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</si>
  <si>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</si>
  <si>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</si>
  <si>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</si>
  <si>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</si>
  <si>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</si>
  <si>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</si>
  <si>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</si>
  <si>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</si>
  <si>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</si>
  <si>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</si>
  <si>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</si>
  <si>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</si>
  <si>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</si>
  <si>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</si>
  <si>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</si>
  <si>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</si>
  <si>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</si>
  <si>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</si>
  <si>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</si>
  <si>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</si>
  <si>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</si>
  <si>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</si>
  <si>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</si>
  <si>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</si>
  <si>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</si>
  <si>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</si>
  <si>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</si>
  <si>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</si>
  <si>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</si>
  <si>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</si>
  <si>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</si>
  <si>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</si>
  <si>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</si>
  <si>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</si>
  <si>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</si>
  <si>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</si>
  <si>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</si>
  <si>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</si>
  <si>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</si>
  <si>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</si>
  <si>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</si>
  <si>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</si>
  <si>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</si>
  <si>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</si>
  <si>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</si>
  <si>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</si>
  <si>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</si>
  <si>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</si>
  <si>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</si>
  <si>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</si>
  <si>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</si>
  <si>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</si>
  <si>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</si>
  <si>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</si>
  <si>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</si>
  <si>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</si>
  <si>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</si>
  <si>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</si>
  <si>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</si>
  <si>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</si>
  <si>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</si>
  <si>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</si>
  <si>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</si>
  <si>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</si>
  <si>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</si>
  <si>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</si>
  <si>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</si>
  <si>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</si>
  <si>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</si>
  <si>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</si>
  <si>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</si>
  <si>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</si>
  <si>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</si>
  <si>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</si>
  <si>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</si>
  <si>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</si>
  <si>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</si>
  <si>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</si>
  <si>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</si>
  <si>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</si>
  <si>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</si>
  <si>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</si>
  <si>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</si>
  <si>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</si>
  <si>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</si>
  <si>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</si>
  <si>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</si>
  <si>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</si>
  <si>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</si>
  <si>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</si>
  <si>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</si>
  <si>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</si>
  <si>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</si>
  <si>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</si>
  <si>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</si>
  <si>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</si>
  <si>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</si>
  <si>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</si>
  <si>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</si>
  <si>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</si>
  <si>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</si>
  <si>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</si>
  <si>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</si>
  <si>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</si>
  <si>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</si>
  <si>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</si>
  <si>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</si>
  <si>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</si>
  <si>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</si>
  <si>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</si>
  <si>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</si>
  <si>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</si>
  <si>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</si>
  <si>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</si>
  <si>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</si>
  <si>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</si>
  <si>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</si>
  <si>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</si>
  <si>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</si>
  <si>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</si>
  <si>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</si>
  <si>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</si>
  <si>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</si>
  <si>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</si>
  <si>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</si>
  <si>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</si>
  <si>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</si>
  <si>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</si>
  <si>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</si>
  <si>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</si>
  <si>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</si>
  <si>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</si>
  <si>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</si>
  <si>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</si>
  <si>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</si>
  <si>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</si>
  <si>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</si>
  <si>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</si>
  <si>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</si>
  <si>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</si>
  <si>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</si>
  <si>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</si>
  <si>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</si>
  <si>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</si>
  <si>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</si>
  <si>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</si>
  <si>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</si>
  <si>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</si>
  <si>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</si>
  <si>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</si>
  <si>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</si>
  <si>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</si>
  <si>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</si>
  <si>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</si>
  <si>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</si>
  <si>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</si>
  <si>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</si>
  <si>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</si>
  <si>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</si>
  <si>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</si>
  <si>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</si>
  <si>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</si>
  <si>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</si>
  <si>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</si>
  <si>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</si>
  <si>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</si>
  <si>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</si>
  <si>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</si>
  <si>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</si>
  <si>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</si>
  <si>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</si>
  <si>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</si>
  <si>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</si>
  <si>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</si>
  <si>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</si>
  <si>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</si>
  <si>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</si>
  <si>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</si>
  <si>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</si>
  <si>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</si>
  <si>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</si>
  <si>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</si>
  <si>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</si>
  <si>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</si>
  <si>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</si>
  <si>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</si>
  <si>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</si>
  <si>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</si>
  <si>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</si>
  <si>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</si>
  <si>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</si>
  <si>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</si>
  <si>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</si>
  <si>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</si>
  <si>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</si>
  <si>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</si>
  <si>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</si>
  <si>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</si>
  <si>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</si>
  <si>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</si>
  <si>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</si>
  <si>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</si>
  <si>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</si>
  <si>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</si>
  <si>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</si>
  <si>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</si>
  <si>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</si>
  <si>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</si>
  <si>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</si>
  <si>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</si>
  <si>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</si>
  <si>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</si>
  <si>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</si>
  <si>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</si>
  <si>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</si>
  <si>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</si>
  <si>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</si>
  <si>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</si>
  <si>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</si>
  <si>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</si>
  <si>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</si>
  <si>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</si>
  <si>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</si>
  <si>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</si>
  <si>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</si>
  <si>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</si>
  <si>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</si>
  <si>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</si>
  <si>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</si>
  <si>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</si>
  <si>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</si>
  <si>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</si>
  <si>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</si>
  <si>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</si>
  <si>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</si>
  <si>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</si>
  <si>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</si>
  <si>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</si>
  <si>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</si>
  <si>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</si>
  <si>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</si>
  <si>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</si>
  <si>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</si>
  <si>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</si>
  <si>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</si>
  <si>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</si>
  <si>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</si>
  <si>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</si>
  <si>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</si>
  <si>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</si>
  <si>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</si>
  <si>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</si>
  <si>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</si>
  <si>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</si>
  <si>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</si>
  <si>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</si>
  <si>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</si>
  <si>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</si>
  <si>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</si>
  <si>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</si>
  <si>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</si>
  <si>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</si>
  <si>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</si>
  <si>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</si>
  <si>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</si>
  <si>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</si>
  <si>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</si>
  <si>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</si>
  <si>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</si>
  <si>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</si>
  <si>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</si>
  <si>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</si>
  <si>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</si>
  <si>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</si>
  <si>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</si>
  <si>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</si>
  <si>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</si>
  <si>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</si>
  <si>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</si>
  <si>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</si>
  <si>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</si>
  <si>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</si>
  <si>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</si>
  <si>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</si>
  <si>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</si>
  <si>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</si>
  <si>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</si>
  <si>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</si>
  <si>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</si>
  <si>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</si>
  <si>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</si>
  <si>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</si>
  <si>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</si>
  <si>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</si>
  <si>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</si>
  <si>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</si>
  <si>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</si>
  <si>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</si>
  <si>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</si>
  <si>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</si>
  <si>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</si>
  <si>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</si>
  <si>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</si>
  <si>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</si>
  <si>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</si>
  <si>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</si>
  <si>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</si>
  <si>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</si>
  <si>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</si>
  <si>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</si>
  <si>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</si>
  <si>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</si>
  <si>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</si>
  <si>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</si>
  <si>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</si>
  <si>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</si>
  <si>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</si>
  <si>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</si>
  <si>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</si>
  <si>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</si>
  <si>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</si>
  <si>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</si>
  <si>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</si>
  <si>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</si>
  <si>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</si>
  <si>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</si>
  <si>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</si>
  <si>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</si>
  <si>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</si>
  <si>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</si>
  <si>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</si>
  <si>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</si>
  <si>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</si>
  <si>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</si>
  <si>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</si>
  <si>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</si>
  <si>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</si>
  <si>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</si>
  <si>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</si>
  <si>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</si>
  <si>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</si>
  <si>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</si>
  <si>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</si>
  <si>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</si>
  <si>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</si>
  <si>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</si>
  <si>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</si>
  <si>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</si>
  <si>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</si>
  <si>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</si>
  <si>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</si>
  <si>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</si>
  <si>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</si>
  <si>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</si>
  <si>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</si>
  <si>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</si>
  <si>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</si>
  <si>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</si>
  <si>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</si>
  <si>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</si>
  <si>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</si>
  <si>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</si>
  <si>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</si>
  <si>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</si>
  <si>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</si>
  <si>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</si>
  <si>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</si>
  <si>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</si>
  <si>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</si>
  <si>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</si>
  <si>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</si>
  <si>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</si>
  <si>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</si>
  <si>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</si>
  <si>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</si>
  <si>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</si>
  <si>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</si>
  <si>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</si>
  <si>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</si>
  <si>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</si>
  <si>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</si>
  <si>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</si>
  <si>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</si>
  <si>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</si>
  <si>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</si>
  <si>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</si>
  <si>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</si>
  <si>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</si>
  <si>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</si>
  <si>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</si>
  <si>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</si>
  <si>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</si>
  <si>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</si>
  <si>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</si>
  <si>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</si>
  <si>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</si>
  <si>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</si>
  <si>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</si>
  <si>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</si>
  <si>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</si>
  <si>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</si>
  <si>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</si>
  <si>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</si>
  <si>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</si>
  <si>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</si>
  <si>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</si>
  <si>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</si>
  <si>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</si>
  <si>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</si>
  <si>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</si>
  <si>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</si>
  <si>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</si>
  <si>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</si>
  <si>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</si>
  <si>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</si>
  <si>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</si>
  <si>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</si>
  <si>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</si>
  <si>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</si>
  <si>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</si>
  <si>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</si>
  <si>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</si>
  <si>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</si>
  <si>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</si>
  <si>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</si>
  <si>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</si>
  <si>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</si>
  <si>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</si>
  <si>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</si>
  <si>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</si>
  <si>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</si>
  <si>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</si>
  <si>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</si>
  <si>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</si>
  <si>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</si>
  <si>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</si>
  <si>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</si>
  <si>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</si>
  <si>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</si>
  <si>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</si>
  <si>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</si>
  <si>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</si>
  <si>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</si>
  <si>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</si>
  <si>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</si>
  <si>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</si>
  <si>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</si>
  <si>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</si>
  <si>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</si>
  <si>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</si>
  <si>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</si>
  <si>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</si>
  <si>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</si>
  <si>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</si>
  <si>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</si>
  <si>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</si>
  <si>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</si>
  <si>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</si>
  <si>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</si>
  <si>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</si>
  <si>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</si>
  <si>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</si>
  <si>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</si>
  <si>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</si>
  <si>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</si>
  <si>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</si>
  <si>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</si>
  <si>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</si>
  <si>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</si>
  <si>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</si>
  <si>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</si>
  <si>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</si>
  <si>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</si>
  <si>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</si>
  <si>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</si>
  <si>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</si>
  <si>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</si>
  <si>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</si>
  <si>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</si>
  <si>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</si>
  <si>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</si>
  <si>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</si>
  <si>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</si>
  <si>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</si>
  <si>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</si>
  <si>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</si>
  <si>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</si>
  <si>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</si>
  <si>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</si>
  <si>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</si>
  <si>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</si>
  <si>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</si>
  <si>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</si>
  <si>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</si>
  <si>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</si>
  <si>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</si>
  <si>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</si>
  <si>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</si>
  <si>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</si>
  <si>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</si>
  <si>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</si>
  <si>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</si>
  <si>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</si>
  <si>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</si>
  <si>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</si>
  <si>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</si>
  <si>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</si>
  <si>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</si>
  <si>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</si>
  <si>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</si>
  <si>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</si>
  <si>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</si>
  <si>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</si>
  <si>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</si>
  <si>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</si>
  <si>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</si>
  <si>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</si>
  <si>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</si>
  <si>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</si>
  <si>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</si>
  <si>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</si>
  <si>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</si>
  <si>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</si>
  <si>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</si>
  <si>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</si>
  <si>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</si>
  <si>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</si>
  <si>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</si>
  <si>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</si>
  <si>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</si>
  <si>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</si>
  <si>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</si>
  <si>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</si>
  <si>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</si>
  <si>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</si>
  <si>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</si>
  <si>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</si>
  <si>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</si>
  <si>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</si>
  <si>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</si>
  <si>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</si>
  <si>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</si>
  <si>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</si>
  <si>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</si>
  <si>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</si>
  <si>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</si>
  <si>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</si>
  <si>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</si>
  <si>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</si>
  <si>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</si>
  <si>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</si>
  <si>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</si>
  <si>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</si>
  <si>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</si>
  <si>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</si>
  <si>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</si>
  <si>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</si>
  <si>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</si>
  <si>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</si>
  <si>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</si>
  <si>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</si>
  <si>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</si>
  <si>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</si>
  <si>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</si>
  <si>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</si>
  <si>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</si>
  <si>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</si>
  <si>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</si>
  <si>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</si>
  <si>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</si>
  <si>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</si>
  <si>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</si>
  <si>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</si>
  <si>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</si>
  <si>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</si>
  <si>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</si>
  <si>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</si>
  <si>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</si>
  <si>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</si>
  <si>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</si>
  <si>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</si>
  <si>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</si>
  <si>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</si>
  <si>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</si>
  <si>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</si>
  <si>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</si>
  <si>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</si>
  <si>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</si>
  <si>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</si>
  <si>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</si>
  <si>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</si>
  <si>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</si>
  <si>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</si>
  <si>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</si>
  <si>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</si>
  <si>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</si>
  <si>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</si>
  <si>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</si>
  <si>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</si>
  <si>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</si>
  <si>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</si>
  <si>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</si>
  <si>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</si>
  <si>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</si>
  <si>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</si>
  <si>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</si>
  <si>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</si>
  <si>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</si>
  <si>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</si>
  <si>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</si>
  <si>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</si>
  <si>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</si>
  <si>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</si>
  <si>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</si>
  <si>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</si>
  <si>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</si>
  <si>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</si>
  <si>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</si>
  <si>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</si>
  <si>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</si>
  <si>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</si>
  <si>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</si>
  <si>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</si>
  <si>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</si>
  <si>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</si>
  <si>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</si>
  <si>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</si>
  <si>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</si>
  <si>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</si>
  <si>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</si>
  <si>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</si>
  <si>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</si>
  <si>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</si>
  <si>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</si>
  <si>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</si>
  <si>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</si>
  <si>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</si>
  <si>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</si>
  <si>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</si>
  <si>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</si>
  <si>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</si>
  <si>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</si>
  <si>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</si>
  <si>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</si>
  <si>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</si>
  <si>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</si>
  <si>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</si>
  <si>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</si>
  <si>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</si>
  <si>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</si>
  <si>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</si>
  <si>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</si>
  <si>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</si>
  <si>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</si>
  <si>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</si>
  <si>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</si>
  <si>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</si>
  <si>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</si>
  <si>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</si>
  <si>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</si>
  <si>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</si>
  <si>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</si>
  <si>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</si>
  <si>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</si>
  <si>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</si>
  <si>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</si>
  <si>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</si>
  <si>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</si>
  <si>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</si>
  <si>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</si>
  <si>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</si>
  <si>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</si>
  <si>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</si>
  <si>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</si>
  <si>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</si>
  <si>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</si>
  <si>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</si>
  <si>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</si>
  <si>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</si>
  <si>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</si>
  <si>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</si>
  <si>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</si>
  <si>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</si>
  <si>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</si>
  <si>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</si>
  <si>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</si>
  <si>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</si>
  <si>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</si>
  <si>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</si>
  <si>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</si>
  <si>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</si>
  <si>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</si>
  <si>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</si>
  <si>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</si>
  <si>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</si>
  <si>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</si>
  <si>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</si>
  <si>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</si>
  <si>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</si>
  <si>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</si>
  <si>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</si>
  <si>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</si>
  <si>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</si>
  <si>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</si>
  <si>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</si>
  <si>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</si>
  <si>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</si>
  <si>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</si>
  <si>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</si>
  <si>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</si>
  <si>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</si>
  <si>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</si>
  <si>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</si>
  <si>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</si>
  <si>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</si>
  <si>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</si>
  <si>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</si>
  <si>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</si>
  <si>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</si>
  <si>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</si>
  <si>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</si>
  <si>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</si>
  <si>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</si>
  <si>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</si>
  <si>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</si>
  <si>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</si>
  <si>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</si>
  <si>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</si>
  <si>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</si>
  <si>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</si>
  <si>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</si>
  <si>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</si>
  <si>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</si>
  <si>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</si>
  <si>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</si>
  <si>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</si>
  <si>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</si>
  <si>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</si>
  <si>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</si>
  <si>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</si>
  <si>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</si>
  <si>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</si>
  <si>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</si>
  <si>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</si>
  <si>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</si>
  <si>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</si>
  <si>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</si>
  <si>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</si>
  <si>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</si>
  <si>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</si>
  <si>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</si>
  <si>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</si>
  <si>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</si>
  <si>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</si>
  <si>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</si>
  <si>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</si>
  <si>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</si>
  <si>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</si>
  <si>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</si>
  <si>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</si>
  <si>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</si>
  <si>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</si>
  <si>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</si>
  <si>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</si>
  <si>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</si>
  <si>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</si>
  <si>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</si>
  <si>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</si>
  <si>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</si>
  <si>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</si>
  <si>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</si>
  <si>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</si>
  <si>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</si>
  <si>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</si>
  <si>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</si>
  <si>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</si>
  <si>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</si>
  <si>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</si>
  <si>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</si>
  <si>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</si>
  <si>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</si>
  <si>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</si>
  <si>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</si>
  <si>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</si>
  <si>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</si>
  <si>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</si>
  <si>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</si>
  <si>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</si>
  <si>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</si>
  <si>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</si>
  <si>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</si>
  <si>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</si>
  <si>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</si>
  <si>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</si>
  <si>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</si>
  <si>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</si>
  <si>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</si>
  <si>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</si>
  <si>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</si>
  <si>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</si>
  <si>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</si>
  <si>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</si>
  <si>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</si>
  <si>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</si>
  <si>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</si>
  <si>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</si>
  <si>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</si>
  <si>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</si>
  <si>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</si>
  <si>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</si>
  <si>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</si>
  <si>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</si>
  <si>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</si>
  <si>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</si>
  <si>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</si>
  <si>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</si>
  <si>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</si>
  <si>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</si>
  <si>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</si>
  <si>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</si>
  <si>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</si>
  <si>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</si>
  <si>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</si>
  <si>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</si>
  <si>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</si>
  <si>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</si>
  <si>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</si>
  <si>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</si>
  <si>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</si>
  <si>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</si>
  <si>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</si>
  <si>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</si>
  <si>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</si>
  <si>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</si>
  <si>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</si>
  <si>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</si>
  <si>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</si>
  <si>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</si>
  <si>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</si>
  <si>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</si>
  <si>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</si>
  <si>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</si>
  <si>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</si>
  <si>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</si>
  <si>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</si>
  <si>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</si>
  <si>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</si>
  <si>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</si>
  <si>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</si>
  <si>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</si>
  <si>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</si>
  <si>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</si>
  <si>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</si>
  <si>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</si>
  <si>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</si>
  <si>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</si>
  <si>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</si>
  <si>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</si>
  <si>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</si>
  <si>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</si>
  <si>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</si>
  <si>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</si>
  <si>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</si>
  <si>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</si>
  <si>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</si>
  <si>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</si>
  <si>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</si>
  <si>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</si>
  <si>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</si>
  <si>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</si>
  <si>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</si>
  <si>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</si>
  <si>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</si>
  <si>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</si>
  <si>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</si>
  <si>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</si>
  <si>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</si>
  <si>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</si>
  <si>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</si>
  <si>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</si>
  <si>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</si>
  <si>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</si>
  <si>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</si>
  <si>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</si>
  <si>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</si>
  <si>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</si>
  <si>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</si>
  <si>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</si>
  <si>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</si>
  <si>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</si>
  <si>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</si>
  <si>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</si>
  <si>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</si>
  <si>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</si>
  <si>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</si>
  <si>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</si>
  <si>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</si>
  <si>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</si>
  <si>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</si>
  <si>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</si>
  <si>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</si>
  <si>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</si>
  <si>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</si>
  <si>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</si>
  <si>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</si>
  <si>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</si>
  <si>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</si>
  <si>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</si>
  <si>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</si>
  <si>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</si>
  <si>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</si>
  <si>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</si>
  <si>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</si>
  <si>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</si>
  <si>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</si>
  <si>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</si>
  <si>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</si>
  <si>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</si>
  <si>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</si>
  <si>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</si>
  <si>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</si>
  <si>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</si>
  <si>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</si>
  <si>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</si>
  <si>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</si>
  <si>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</si>
  <si>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</si>
  <si>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</si>
  <si>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</si>
  <si>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</si>
  <si>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</si>
  <si>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</si>
  <si>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</si>
  <si>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</si>
  <si>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</si>
  <si>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</si>
  <si>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</si>
  <si>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</si>
  <si>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</si>
  <si>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</si>
  <si>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</si>
  <si>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</si>
  <si>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</si>
  <si>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</si>
  <si>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</si>
  <si>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</si>
  <si>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</si>
  <si>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</si>
  <si>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</si>
  <si>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</si>
  <si>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</si>
  <si>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</si>
  <si>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</si>
  <si>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</si>
  <si>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</si>
  <si>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</si>
  <si>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</si>
  <si>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</si>
  <si>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</si>
  <si>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</si>
  <si>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</si>
  <si>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</si>
  <si>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</si>
  <si>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</si>
  <si>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</si>
  <si>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</si>
  <si>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</si>
  <si>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</si>
  <si>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</si>
  <si>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</si>
  <si>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</si>
  <si>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</si>
  <si>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</si>
  <si>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</si>
  <si>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</si>
  <si>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</si>
  <si>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</si>
  <si>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</si>
  <si>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</si>
  <si>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</si>
  <si>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</si>
  <si>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</si>
  <si>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</si>
  <si>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</si>
  <si>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</si>
  <si>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</si>
  <si>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</si>
  <si>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</si>
  <si>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</si>
  <si>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</si>
  <si>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</si>
  <si>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</si>
  <si>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</si>
  <si>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</si>
  <si>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</si>
  <si>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</si>
  <si>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</si>
  <si>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</si>
  <si>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</si>
  <si>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</si>
  <si>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</si>
  <si>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</si>
  <si>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</si>
  <si>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</si>
  <si>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</si>
  <si>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</si>
  <si>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</si>
  <si>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</si>
  <si>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</si>
  <si>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</si>
  <si>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</si>
  <si>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</si>
  <si>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</si>
  <si>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</si>
  <si>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</si>
  <si>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</si>
  <si>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</si>
  <si>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</si>
  <si>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</si>
  <si>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</si>
  <si>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</si>
  <si>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</si>
  <si>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</si>
  <si>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</si>
  <si>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</si>
  <si>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</si>
  <si>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</si>
  <si>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</si>
  <si>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</si>
  <si>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</si>
  <si>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</si>
  <si>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</si>
  <si>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</si>
  <si>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</si>
  <si>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</si>
  <si>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</si>
  <si>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</si>
  <si>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</si>
  <si>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</si>
  <si>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</si>
  <si>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</si>
  <si>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</si>
  <si>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</si>
  <si>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</si>
  <si>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</si>
  <si>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</si>
  <si>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</si>
  <si>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</si>
  <si>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</si>
  <si>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</si>
  <si>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</si>
  <si>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</si>
  <si>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</si>
  <si>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</si>
  <si>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</si>
  <si>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</si>
  <si>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</si>
  <si>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</si>
  <si>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</si>
  <si>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</si>
  <si>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</si>
  <si>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</si>
  <si>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</si>
  <si>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</si>
  <si>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</si>
  <si>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</si>
  <si>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</si>
  <si>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</si>
  <si>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</si>
  <si>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</si>
  <si>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</si>
  <si>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</si>
  <si>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</si>
  <si>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</si>
  <si>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</si>
  <si>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</si>
  <si>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</si>
  <si>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</si>
  <si>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</si>
  <si>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</si>
  <si>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</si>
  <si>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</si>
  <si>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</si>
  <si>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</si>
  <si>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</si>
  <si>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</si>
  <si>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</si>
  <si>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</si>
  <si>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</si>
  <si>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</si>
  <si>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</si>
  <si>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</si>
  <si>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</si>
  <si>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</si>
  <si>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</si>
  <si>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</si>
  <si>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</si>
  <si>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</si>
  <si>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</si>
  <si>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</si>
  <si>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</si>
  <si>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</si>
  <si>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</si>
  <si>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</si>
  <si>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</si>
  <si>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</si>
  <si>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</si>
  <si>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</si>
  <si>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</si>
  <si>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</si>
  <si>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</si>
  <si>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</si>
  <si>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</si>
  <si>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</si>
  <si>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</si>
  <si>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</si>
  <si>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</si>
  <si>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</si>
  <si>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</si>
  <si>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</si>
  <si>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</si>
  <si>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</si>
  <si>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</si>
  <si>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</si>
  <si>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</si>
  <si>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</si>
  <si>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</si>
  <si>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</si>
  <si>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</si>
  <si>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</si>
  <si>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</si>
  <si>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</si>
  <si>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</si>
  <si>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</si>
  <si>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</si>
  <si>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</si>
  <si>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</si>
  <si>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</si>
  <si>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</si>
  <si>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</si>
  <si>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</si>
  <si>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</si>
  <si>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</si>
  <si>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</si>
  <si>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</si>
  <si>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</si>
  <si>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</si>
  <si>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</si>
  <si>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</si>
  <si>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</si>
  <si>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</si>
  <si>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</si>
  <si>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</si>
  <si>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</si>
  <si>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</si>
  <si>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</si>
  <si>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</si>
  <si>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</si>
  <si>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</si>
  <si>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</si>
  <si>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</si>
  <si>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</si>
  <si>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</si>
  <si>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</si>
  <si>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</si>
  <si>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</si>
  <si>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</si>
  <si>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</si>
  <si>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</si>
  <si>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</si>
  <si>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</si>
  <si>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</si>
  <si>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</si>
  <si>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</si>
  <si>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</si>
  <si>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</si>
  <si>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</si>
  <si>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</si>
  <si>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</si>
  <si>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</si>
  <si>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</si>
  <si>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</si>
  <si>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</si>
  <si>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</si>
  <si>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</si>
  <si>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</si>
  <si>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</si>
  <si>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</si>
  <si>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</si>
  <si>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</si>
  <si>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</si>
  <si>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</si>
  <si>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</si>
  <si>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</si>
  <si>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</si>
  <si>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</si>
  <si>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</si>
  <si>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</si>
  <si>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</si>
  <si>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</si>
  <si>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</si>
  <si>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</si>
  <si>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</si>
  <si>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</si>
  <si>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</si>
  <si>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</si>
  <si>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</si>
  <si>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</si>
  <si>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</si>
  <si>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</si>
  <si>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</si>
  <si>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</si>
  <si>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</si>
  <si>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</si>
  <si>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</si>
  <si>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</si>
  <si>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</si>
  <si>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</si>
  <si>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</si>
  <si>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</si>
  <si>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</si>
  <si>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</si>
  <si>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</si>
  <si>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</si>
  <si>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</si>
  <si>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</si>
  <si>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</si>
  <si>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</si>
  <si>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</si>
  <si>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</si>
  <si>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</si>
  <si>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</si>
  <si>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</si>
  <si>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</si>
  <si>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</si>
  <si>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</si>
  <si>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</si>
  <si>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</si>
  <si>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</si>
  <si>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</si>
  <si>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</si>
  <si>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</si>
  <si>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</si>
  <si>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</si>
  <si>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</si>
  <si>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</si>
  <si>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</si>
  <si>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</si>
  <si>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</si>
  <si>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</si>
  <si>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</si>
  <si>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</si>
  <si>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</si>
  <si>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</si>
  <si>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</si>
  <si>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</si>
  <si>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</si>
  <si>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</si>
  <si>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</si>
  <si>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</si>
  <si>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</si>
  <si>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</si>
  <si>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</si>
  <si>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</si>
  <si>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</si>
  <si>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</si>
  <si>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</si>
  <si>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</si>
  <si>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</si>
  <si>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</si>
  <si>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</si>
  <si>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</si>
  <si>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</si>
  <si>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</si>
  <si>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</si>
  <si>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</si>
  <si>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</si>
  <si>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</si>
  <si>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</si>
  <si>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</si>
  <si>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</si>
  <si>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</si>
  <si>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</si>
  <si>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</si>
  <si>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</si>
  <si>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</si>
  <si>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</si>
  <si>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</si>
  <si>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</si>
  <si>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</si>
  <si>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</si>
  <si>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</si>
  <si>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</si>
  <si>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</si>
  <si>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</si>
  <si>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</si>
  <si>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</si>
  <si>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</si>
  <si>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</si>
  <si>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</si>
  <si>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</si>
  <si>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</si>
  <si>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</si>
  <si>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</si>
  <si>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</si>
  <si>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</si>
  <si>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</si>
  <si>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</si>
  <si>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</si>
  <si>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</si>
  <si>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</si>
  <si>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</si>
  <si>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</si>
  <si>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</si>
  <si>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</si>
  <si>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</si>
  <si>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</si>
  <si>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</si>
  <si>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</si>
  <si>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</si>
  <si>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</si>
  <si>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</si>
  <si>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</si>
  <si>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</si>
  <si>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</si>
  <si>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</si>
  <si>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</si>
  <si>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</si>
  <si>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</si>
  <si>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</si>
  <si>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</si>
  <si>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</si>
  <si>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</si>
  <si>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</si>
  <si>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</si>
  <si>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</si>
  <si>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</si>
  <si>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</si>
  <si>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</si>
  <si>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</si>
  <si>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</si>
  <si>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</si>
  <si>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</si>
  <si>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</si>
  <si>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</si>
  <si>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</si>
  <si>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</si>
  <si>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</si>
  <si>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</si>
  <si>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</si>
  <si>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</si>
  <si>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</si>
  <si>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</si>
  <si>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</si>
  <si>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</si>
  <si>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</si>
  <si>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</si>
  <si>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</si>
  <si>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</si>
  <si>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</si>
  <si>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</si>
  <si>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</si>
  <si>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</si>
  <si>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</si>
  <si>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</si>
  <si>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</si>
  <si>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</si>
  <si>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</si>
  <si>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</si>
  <si>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</si>
  <si>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</si>
  <si>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</si>
  <si>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</si>
  <si>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</si>
  <si>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</si>
  <si>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</si>
  <si>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</si>
  <si>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</si>
  <si>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</si>
  <si>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</si>
  <si>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</si>
  <si>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</si>
  <si>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</si>
  <si>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</si>
  <si>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</si>
  <si>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</si>
  <si>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</si>
  <si>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</si>
  <si>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</si>
  <si>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</si>
  <si>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</si>
  <si>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</si>
  <si>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</si>
  <si>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</si>
  <si>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</si>
  <si>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</si>
  <si>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</si>
  <si>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</si>
  <si>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</si>
  <si>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</si>
  <si>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</si>
  <si>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</si>
  <si>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</si>
  <si>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</si>
  <si>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</si>
  <si>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</si>
  <si>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</si>
  <si>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</si>
  <si>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</si>
  <si>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</si>
  <si>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</si>
  <si>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</si>
  <si>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</si>
  <si>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</si>
  <si>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</si>
  <si>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</si>
  <si>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</si>
  <si>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</si>
  <si>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</si>
  <si>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</si>
  <si>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</si>
  <si>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</si>
  <si>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</si>
  <si>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</si>
  <si>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</si>
  <si>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</si>
  <si>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</si>
  <si>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</si>
  <si>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</si>
  <si>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</si>
  <si>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</si>
  <si>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</si>
  <si>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</si>
  <si>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</si>
  <si>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</si>
  <si>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</si>
  <si>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</si>
  <si>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</si>
  <si>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</si>
  <si>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</si>
  <si>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</si>
  <si>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</si>
  <si>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</si>
  <si>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</si>
  <si>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</si>
  <si>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</si>
  <si>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</si>
  <si>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</si>
  <si>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</si>
  <si>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</si>
  <si>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</si>
  <si>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</si>
  <si>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</si>
  <si>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</si>
  <si>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</si>
  <si>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</si>
  <si>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</si>
  <si>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</si>
  <si>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</si>
  <si>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</si>
  <si>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</si>
  <si>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</si>
  <si>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</si>
  <si>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</si>
  <si>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</si>
  <si>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</si>
  <si>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</si>
  <si>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</si>
  <si>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</si>
  <si>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</si>
  <si>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</si>
  <si>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</si>
  <si>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</si>
  <si>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</si>
  <si>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</si>
  <si>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</si>
  <si>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</si>
  <si>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</si>
  <si>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</si>
  <si>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</si>
  <si>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</si>
  <si>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</si>
  <si>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</si>
  <si>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</si>
  <si>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</si>
  <si>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</si>
  <si>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</si>
  <si>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</si>
  <si>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</si>
  <si>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</si>
  <si>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</si>
  <si>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</si>
  <si>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</si>
  <si>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</si>
  <si>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</si>
  <si>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</si>
  <si>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</si>
  <si>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</si>
  <si>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</si>
  <si>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</si>
  <si>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</si>
  <si>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</si>
  <si>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</si>
  <si>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</si>
  <si>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</si>
  <si>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</si>
  <si>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</si>
  <si>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</si>
  <si>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</si>
  <si>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</si>
  <si>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</si>
  <si>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</si>
  <si>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</si>
  <si>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</si>
  <si>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</si>
  <si>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</si>
  <si>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</si>
  <si>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</si>
  <si>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</si>
  <si>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</si>
  <si>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</si>
  <si>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</si>
  <si>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</si>
  <si>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</si>
  <si>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</si>
  <si>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</si>
  <si>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</si>
  <si>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</si>
  <si>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</si>
  <si>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</si>
  <si>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</si>
  <si>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</si>
  <si>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</si>
  <si>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</si>
  <si>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</si>
  <si>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</si>
  <si>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</si>
  <si>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</si>
  <si>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</si>
  <si>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</si>
  <si>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</si>
  <si>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</si>
  <si>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</si>
  <si>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</si>
  <si>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</si>
  <si>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</si>
  <si>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</si>
  <si>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</si>
  <si>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</si>
  <si>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</si>
  <si>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</si>
  <si>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</si>
  <si>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</si>
  <si>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</si>
  <si>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</si>
  <si>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</si>
  <si>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</si>
  <si>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</si>
  <si>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</si>
  <si>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</si>
  <si>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</si>
  <si>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</si>
  <si>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</si>
  <si>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</si>
  <si>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</si>
  <si>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</si>
  <si>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</si>
  <si>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</si>
  <si>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</si>
  <si>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</si>
  <si>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</si>
  <si>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</si>
  <si>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</si>
  <si>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</si>
  <si>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</si>
  <si>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</si>
  <si>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</si>
  <si>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</si>
  <si>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</si>
  <si>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</si>
  <si>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</si>
  <si>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</si>
  <si>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</si>
  <si>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</si>
  <si>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</si>
  <si>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</si>
  <si>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</si>
  <si>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</si>
  <si>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</si>
  <si>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</si>
  <si>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</si>
  <si>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</si>
  <si>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</si>
  <si>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</si>
  <si>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</si>
  <si>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</si>
  <si>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</si>
  <si>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</si>
  <si>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</si>
  <si>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</si>
  <si>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</si>
  <si>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</si>
  <si>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</si>
  <si>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</si>
  <si>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</si>
  <si>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</si>
  <si>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</si>
  <si>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</si>
  <si>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</si>
  <si>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</si>
  <si>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</si>
  <si>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</si>
  <si>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</si>
  <si>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</si>
  <si>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</si>
  <si>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</si>
  <si>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</si>
  <si>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</si>
  <si>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</si>
  <si>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</si>
  <si>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</si>
  <si>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</si>
  <si>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</si>
  <si>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</si>
  <si>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</si>
  <si>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</si>
  <si>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</si>
  <si>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</si>
  <si>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</si>
  <si>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</si>
  <si>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</si>
  <si>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</si>
  <si>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</si>
  <si>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</si>
  <si>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</si>
  <si>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</si>
  <si>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</si>
  <si>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</si>
  <si>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</si>
  <si>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</si>
  <si>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</si>
  <si>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</si>
  <si>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</si>
  <si>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</si>
  <si>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</si>
  <si>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</si>
  <si>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</si>
  <si>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</si>
  <si>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</si>
  <si>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</si>
  <si>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</si>
  <si>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</si>
  <si>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</si>
  <si>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</si>
  <si>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</si>
  <si>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</si>
  <si>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</si>
  <si>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</si>
  <si>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</si>
  <si>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</si>
  <si>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</si>
  <si>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</si>
  <si>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</si>
  <si>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</si>
  <si>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</si>
  <si>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</si>
  <si>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</si>
  <si>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</si>
  <si>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</si>
  <si>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</si>
  <si>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</si>
  <si>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</si>
  <si>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</si>
  <si>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</si>
  <si>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</si>
  <si>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</si>
  <si>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</si>
  <si>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</si>
  <si>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</si>
  <si>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</si>
  <si>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</si>
  <si>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</si>
  <si>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</si>
  <si>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</si>
  <si>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</si>
  <si>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</si>
  <si>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</si>
  <si>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</si>
  <si>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</si>
  <si>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</si>
  <si>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</si>
  <si>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</si>
  <si>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</si>
  <si>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</si>
  <si>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</si>
  <si>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</si>
  <si>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</si>
  <si>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</si>
  <si>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</si>
  <si>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</si>
  <si>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</si>
  <si>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</si>
  <si>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</si>
  <si>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</si>
  <si>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</si>
  <si>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</si>
  <si>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</si>
  <si>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</si>
  <si>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</si>
  <si>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</si>
  <si>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</si>
  <si>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</si>
  <si>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</si>
  <si>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</si>
  <si>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</si>
  <si>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</si>
  <si>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</si>
  <si>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</si>
  <si>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</si>
  <si>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</si>
  <si>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</si>
  <si>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</si>
  <si>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</si>
  <si>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</si>
  <si>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</si>
  <si>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</si>
  <si>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</si>
  <si>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</si>
  <si>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</si>
  <si>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</si>
  <si>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</si>
  <si>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</si>
  <si>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</si>
  <si>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</si>
  <si>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</si>
  <si>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</si>
  <si>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</si>
  <si>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</si>
  <si>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</si>
  <si>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</si>
  <si>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</si>
  <si>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</si>
  <si>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</si>
  <si>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</si>
  <si>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</si>
  <si>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</si>
  <si>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</si>
  <si>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</si>
  <si>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</si>
  <si>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</si>
  <si>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</si>
  <si>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</si>
  <si>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</si>
  <si>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</si>
  <si>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</si>
  <si>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</si>
  <si>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</si>
  <si>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</si>
  <si>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</si>
  <si>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</si>
  <si>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</si>
  <si>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</si>
  <si>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</si>
  <si>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</si>
  <si>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</si>
  <si>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</si>
  <si>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</si>
  <si>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</si>
  <si>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</si>
  <si>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</si>
  <si>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</si>
  <si>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</si>
  <si>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</si>
  <si>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</si>
  <si>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</si>
  <si>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</si>
  <si>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</si>
  <si>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</si>
  <si>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</si>
  <si>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</si>
  <si>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</si>
  <si>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</si>
  <si>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</si>
  <si>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</si>
  <si>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</si>
  <si>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</si>
  <si>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</si>
  <si>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</si>
  <si>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</si>
  <si>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</si>
  <si>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</si>
  <si>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</si>
  <si>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</si>
  <si>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</si>
  <si>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</si>
  <si>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</si>
  <si>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</si>
  <si>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</si>
  <si>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</si>
  <si>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</si>
  <si>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</si>
  <si>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</si>
  <si>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</si>
  <si>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</si>
  <si>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</si>
  <si>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</si>
  <si>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</si>
  <si>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</si>
  <si>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</si>
  <si>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</si>
  <si>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</si>
  <si>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</si>
  <si>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</si>
  <si>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</si>
  <si>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</si>
  <si>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</si>
  <si>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</si>
  <si>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</si>
  <si>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</si>
  <si>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</si>
  <si>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</si>
  <si>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</si>
  <si>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</si>
  <si>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</si>
  <si>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</si>
  <si>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</si>
  <si>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</si>
  <si>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</si>
  <si>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</si>
  <si>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</si>
  <si>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</si>
  <si>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</si>
  <si>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</si>
  <si>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</si>
  <si>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</si>
  <si>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</si>
  <si>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</si>
  <si>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</si>
  <si>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</si>
  <si>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</si>
  <si>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</si>
  <si>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</si>
  <si>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</si>
  <si>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</si>
  <si>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</si>
  <si>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</si>
  <si>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</si>
  <si>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</si>
  <si>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</si>
  <si>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</si>
  <si>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</si>
  <si>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</si>
  <si>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</si>
  <si>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</si>
  <si>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</si>
  <si>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</si>
  <si>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</si>
  <si>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</si>
  <si>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</si>
  <si>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</si>
  <si>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</si>
  <si>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</si>
  <si>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</si>
  <si>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</si>
  <si>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</si>
  <si>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</si>
  <si>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</si>
  <si>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</si>
  <si>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</si>
  <si>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</si>
  <si>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</si>
  <si>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</si>
  <si>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</si>
  <si>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</si>
  <si>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</si>
  <si>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</si>
  <si>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</si>
  <si>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</si>
  <si>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</si>
  <si>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</si>
  <si>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</si>
  <si>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</si>
  <si>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</si>
  <si>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</si>
  <si>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</si>
  <si>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</si>
  <si>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</si>
  <si>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</si>
  <si>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</si>
  <si>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</si>
  <si>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</si>
  <si>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</si>
  <si>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</si>
  <si>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</si>
  <si>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</si>
  <si>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</si>
  <si>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</si>
  <si>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</si>
  <si>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</si>
  <si>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</si>
  <si>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</si>
  <si>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</si>
  <si>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</si>
  <si>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</si>
  <si>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</si>
  <si>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</si>
  <si>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</si>
  <si>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</si>
  <si>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</si>
  <si>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</si>
  <si>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</si>
  <si>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</si>
  <si>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</si>
  <si>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</si>
  <si>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</si>
  <si>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</si>
  <si>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</si>
  <si>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</si>
  <si>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</si>
  <si>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</si>
  <si>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</si>
  <si>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</si>
  <si>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</si>
  <si>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</si>
  <si>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</si>
  <si>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</si>
  <si>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</si>
  <si>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</si>
  <si>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</si>
  <si>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</si>
  <si>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</si>
  <si>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</si>
  <si>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</si>
  <si>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</si>
  <si>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</si>
  <si>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</si>
  <si>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</si>
  <si>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</si>
  <si>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</si>
  <si>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</si>
  <si>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</si>
  <si>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</si>
  <si>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</si>
  <si>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</si>
  <si>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</si>
  <si>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</si>
  <si>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</si>
  <si>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</si>
  <si>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</si>
  <si>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</si>
  <si>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</si>
  <si>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</si>
  <si>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</si>
  <si>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</si>
  <si>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</si>
  <si>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</si>
  <si>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</si>
  <si>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</si>
  <si>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</si>
  <si>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</si>
  <si>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</si>
  <si>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</si>
  <si>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</si>
  <si>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</si>
  <si>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</si>
  <si>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</si>
  <si>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</si>
  <si>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</si>
  <si>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</si>
  <si>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</si>
  <si>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</si>
  <si>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</si>
  <si>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</si>
  <si>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</si>
  <si>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</si>
  <si>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</si>
  <si>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</si>
  <si>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</si>
  <si>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</si>
  <si>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</si>
  <si>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</si>
  <si>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</si>
  <si>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</si>
  <si>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</si>
  <si>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</si>
  <si>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</si>
  <si>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</si>
  <si>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</si>
  <si>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</si>
  <si>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</si>
  <si>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</si>
  <si>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</si>
  <si>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</si>
  <si>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</si>
  <si>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</si>
  <si>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</si>
  <si>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</si>
  <si>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</si>
  <si>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</si>
  <si>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</si>
  <si>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</si>
  <si>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</si>
  <si>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</si>
  <si>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</si>
  <si>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</si>
  <si>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</si>
  <si>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</si>
  <si>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</si>
  <si>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</si>
  <si>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</si>
  <si>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</si>
  <si>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</si>
  <si>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</si>
  <si>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</si>
  <si>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</si>
  <si>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</si>
  <si>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</si>
  <si>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</si>
  <si>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</si>
  <si>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</si>
  <si>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</si>
  <si>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</si>
  <si>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</si>
  <si>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</si>
  <si>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</si>
  <si>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</si>
  <si>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</si>
  <si>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</si>
  <si>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</si>
  <si>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</si>
  <si>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</si>
  <si>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</si>
  <si>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</si>
  <si>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</si>
  <si>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</si>
  <si>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</si>
  <si>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</si>
  <si>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</si>
  <si>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</si>
  <si>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</si>
  <si>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</si>
  <si>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</si>
  <si>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</si>
  <si>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</si>
  <si>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</si>
  <si>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</si>
  <si>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</si>
  <si>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</si>
  <si>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</si>
  <si>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</si>
  <si>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</si>
  <si>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</si>
  <si>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</si>
  <si>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</si>
  <si>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</si>
  <si>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</si>
  <si>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</si>
  <si>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</si>
  <si>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</si>
  <si>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</si>
  <si>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</si>
  <si>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</si>
  <si>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</si>
  <si>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</si>
  <si>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</si>
  <si>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</si>
  <si>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</si>
  <si>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</si>
  <si>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</si>
  <si>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</si>
  <si>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</si>
  <si>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</si>
  <si>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</si>
  <si>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</si>
  <si>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</si>
  <si>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</si>
  <si>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</si>
  <si>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</si>
  <si>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</si>
  <si>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</si>
  <si>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</si>
  <si>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</si>
  <si>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</si>
  <si>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</si>
  <si>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</si>
  <si>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</si>
  <si>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</si>
  <si>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</si>
  <si>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</si>
  <si>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</si>
  <si>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</si>
  <si>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</si>
  <si>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</si>
  <si>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</si>
  <si>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</si>
  <si>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</si>
  <si>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</si>
  <si>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</si>
  <si>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</si>
  <si>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</si>
  <si>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</si>
  <si>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</si>
  <si>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</si>
  <si>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</si>
  <si>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</si>
  <si>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</si>
  <si>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</si>
  <si>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</si>
  <si>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</si>
  <si>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</si>
  <si>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</si>
  <si>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</si>
  <si>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</si>
  <si>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</si>
  <si>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</si>
  <si>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</si>
  <si>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</si>
  <si>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</si>
  <si>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</si>
  <si>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</si>
  <si>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</si>
  <si>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</si>
  <si>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</si>
  <si>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</si>
  <si>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</si>
  <si>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</si>
  <si>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</si>
  <si>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</si>
  <si>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</si>
  <si>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</si>
  <si>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</si>
  <si>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</si>
  <si>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</si>
  <si>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</si>
  <si>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</si>
  <si>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</si>
  <si>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</si>
  <si>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</si>
  <si>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</si>
  <si>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</si>
  <si>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</si>
  <si>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</si>
  <si>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</si>
  <si>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</si>
  <si>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</si>
  <si>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</si>
  <si>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</si>
  <si>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</si>
  <si>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</si>
  <si>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</si>
  <si>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</si>
  <si>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</si>
  <si>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</si>
  <si>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</si>
  <si>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</si>
  <si>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</si>
  <si>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</si>
  <si>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</si>
  <si>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</si>
  <si>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</si>
  <si>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</si>
  <si>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</si>
  <si>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</si>
  <si>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</si>
  <si>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</si>
  <si>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</si>
  <si>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</si>
  <si>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</si>
  <si>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</si>
  <si>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</si>
  <si>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</si>
  <si>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</si>
  <si>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</si>
  <si>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</si>
  <si>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</si>
  <si>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</si>
  <si>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</si>
  <si>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</si>
  <si>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</si>
  <si>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</si>
  <si>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</si>
  <si>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</si>
  <si>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</si>
  <si>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</si>
  <si>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</si>
  <si>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</si>
  <si>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</si>
  <si>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</si>
  <si>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</si>
  <si>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</si>
  <si>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</si>
  <si>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</si>
  <si>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</si>
  <si>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</si>
  <si>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</si>
  <si>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</si>
  <si>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</si>
  <si>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</si>
  <si>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</si>
  <si>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</si>
  <si>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</si>
  <si>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</si>
  <si>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</si>
  <si>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</si>
  <si>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</si>
  <si>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</si>
  <si>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</si>
  <si>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</si>
  <si>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</si>
  <si>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</si>
  <si>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</si>
  <si>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</si>
  <si>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</si>
  <si>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</si>
  <si>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</si>
  <si>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</si>
  <si>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</si>
  <si>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</si>
  <si>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</si>
  <si>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</si>
  <si>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</si>
  <si>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</si>
  <si>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</si>
  <si>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</si>
  <si>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</si>
  <si>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</si>
  <si>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</si>
  <si>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</si>
  <si>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</si>
  <si>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</si>
  <si>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</si>
  <si>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</si>
  <si>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</si>
  <si>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</si>
  <si>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</si>
  <si>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</si>
  <si>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</si>
  <si>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</si>
  <si>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</si>
  <si>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</si>
  <si>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</si>
  <si>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</si>
  <si>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</si>
  <si>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</si>
  <si>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</si>
  <si>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</si>
  <si>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</si>
  <si>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</si>
  <si>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</si>
  <si>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</si>
  <si>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</si>
  <si>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</si>
  <si>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</si>
  <si>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</si>
  <si>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</si>
  <si>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</si>
  <si>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</si>
  <si>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</si>
  <si>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</si>
  <si>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</si>
  <si>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</si>
  <si>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</si>
  <si>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</si>
  <si>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</si>
  <si>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</si>
  <si>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</si>
  <si>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</si>
  <si>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</si>
  <si>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</si>
  <si>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</si>
  <si>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</si>
  <si>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</si>
  <si>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</si>
  <si>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</si>
  <si>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</si>
  <si>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</si>
  <si>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</si>
  <si>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</si>
  <si>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</si>
  <si>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</si>
  <si>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</si>
  <si>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</si>
  <si>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</si>
  <si>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</si>
  <si>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</si>
  <si>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</si>
  <si>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</si>
  <si>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</si>
  <si>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</si>
  <si>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</si>
  <si>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</si>
  <si>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</si>
  <si>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</si>
  <si>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</si>
  <si>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</si>
  <si>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</si>
  <si>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</si>
  <si>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</si>
  <si>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</si>
  <si>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</si>
  <si>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</si>
  <si>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</si>
  <si>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</si>
  <si>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</si>
  <si>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</si>
  <si>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</si>
  <si>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</si>
  <si>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</si>
  <si>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</si>
  <si>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</si>
  <si>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</si>
  <si>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</si>
  <si>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</si>
  <si>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</si>
  <si>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</si>
  <si>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</si>
  <si>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</si>
  <si>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</si>
  <si>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</si>
  <si>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</si>
  <si>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</si>
  <si>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</si>
  <si>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</si>
  <si>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</si>
  <si>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</si>
  <si>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</si>
  <si>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</si>
  <si>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</si>
  <si>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</si>
  <si>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</si>
  <si>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</si>
  <si>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</si>
  <si>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</si>
  <si>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</si>
  <si>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</si>
  <si>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</si>
  <si>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</si>
  <si>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</si>
  <si>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</si>
  <si>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</si>
  <si>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</si>
  <si>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</si>
  <si>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</si>
  <si>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</si>
  <si>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</si>
  <si>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</si>
  <si>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</si>
  <si>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</si>
  <si>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</si>
  <si>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</si>
  <si>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</si>
  <si>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</si>
  <si>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</si>
  <si>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</si>
  <si>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</si>
  <si>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</si>
  <si>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</si>
  <si>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</si>
  <si>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</si>
  <si>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</si>
  <si>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</si>
  <si>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</si>
  <si>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</si>
  <si>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</si>
  <si>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</si>
  <si>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</si>
  <si>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</si>
  <si>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</si>
  <si>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</si>
  <si>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</si>
  <si>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</si>
  <si>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</si>
  <si>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</si>
  <si>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</si>
  <si>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</si>
  <si>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</si>
  <si>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</si>
  <si>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</si>
  <si>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</si>
  <si>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</si>
  <si>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</si>
  <si>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</si>
  <si>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</si>
  <si>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</si>
  <si>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</si>
  <si>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</si>
  <si>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</si>
  <si>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</si>
  <si>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</si>
  <si>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</si>
  <si>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</si>
  <si>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</si>
  <si>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</si>
  <si>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</si>
  <si>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</si>
  <si>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</si>
  <si>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</si>
  <si>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</si>
  <si>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</si>
  <si>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</si>
  <si>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</si>
  <si>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</si>
  <si>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</si>
  <si>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</si>
  <si>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</si>
  <si>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</si>
  <si>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</si>
  <si>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</si>
  <si>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</si>
  <si>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</si>
  <si>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</si>
  <si>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</si>
  <si>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</si>
  <si>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</si>
  <si>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</si>
  <si>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</si>
  <si>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</si>
  <si>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</si>
  <si>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</si>
  <si>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</si>
  <si>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</si>
  <si>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</si>
  <si>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</si>
  <si>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</si>
  <si>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</si>
  <si>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</si>
  <si>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</si>
  <si>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</si>
  <si>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</si>
  <si>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</si>
  <si>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</si>
  <si>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</si>
  <si>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</si>
  <si>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</si>
  <si>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</si>
  <si>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</si>
  <si>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</si>
  <si>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</si>
  <si>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</si>
  <si>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</si>
  <si>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</si>
  <si>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</si>
  <si>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</si>
  <si>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</si>
  <si>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</si>
  <si>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</si>
  <si>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</si>
  <si>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</si>
  <si>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</si>
  <si>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</si>
  <si>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</si>
  <si>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</si>
  <si>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</si>
  <si>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</si>
  <si>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</si>
  <si>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</si>
  <si>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</si>
  <si>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</si>
  <si>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</si>
  <si>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</si>
  <si>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</si>
  <si>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</si>
  <si>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</si>
  <si>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</si>
  <si>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</si>
  <si>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</si>
  <si>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</si>
  <si>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</si>
  <si>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</si>
  <si>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</si>
  <si>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</si>
  <si>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</si>
  <si>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</si>
  <si>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</si>
  <si>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</si>
  <si>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</si>
  <si>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</si>
  <si>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</si>
  <si>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</si>
  <si>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</si>
  <si>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</si>
  <si>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</si>
  <si>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</si>
  <si>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</si>
  <si>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</si>
  <si>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</si>
  <si>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</si>
  <si>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</si>
  <si>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</si>
  <si>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</si>
  <si>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</si>
  <si>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</si>
  <si>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</si>
  <si>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</si>
  <si>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</si>
  <si>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</si>
  <si>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</si>
  <si>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</si>
  <si>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</si>
  <si>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</si>
  <si>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</si>
  <si>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</si>
  <si>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</si>
  <si>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</si>
  <si>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</si>
  <si>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</si>
  <si>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</si>
  <si>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</si>
  <si>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</si>
  <si>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</si>
  <si>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</si>
  <si>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</si>
  <si>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</si>
  <si>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</si>
  <si>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</si>
  <si>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</si>
  <si>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</si>
  <si>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</si>
  <si>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</si>
  <si>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</si>
  <si>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</si>
  <si>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</si>
  <si>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</si>
  <si>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</si>
  <si>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</si>
  <si>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</si>
  <si>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</si>
  <si>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</si>
  <si>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</si>
  <si>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</si>
  <si>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</si>
  <si>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</si>
  <si>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</si>
  <si>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</si>
  <si>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</si>
  <si>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</si>
  <si>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</si>
  <si>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</si>
  <si>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</si>
  <si>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</si>
  <si>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</si>
  <si>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</si>
  <si>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</si>
  <si>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</si>
  <si>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</si>
  <si>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</si>
  <si>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</si>
  <si>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</si>
  <si>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</si>
  <si>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</si>
  <si>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</si>
  <si>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</si>
  <si>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</si>
  <si>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</si>
  <si>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</si>
  <si>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</si>
  <si>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</si>
  <si>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</si>
  <si>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</si>
  <si>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</si>
  <si>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</si>
  <si>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</si>
  <si>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</si>
  <si>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</si>
  <si>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</si>
  <si>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</si>
  <si>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</si>
  <si>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</si>
  <si>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</si>
  <si>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</si>
  <si>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</si>
  <si>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</si>
  <si>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</si>
  <si>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</si>
  <si>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</si>
  <si>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</si>
  <si>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</si>
  <si>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</si>
  <si>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</si>
  <si>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</si>
  <si>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</si>
  <si>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</si>
  <si>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</si>
  <si>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</si>
  <si>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</si>
  <si>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</si>
  <si>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</si>
  <si>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</si>
  <si>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</si>
  <si>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</si>
  <si>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</si>
  <si>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</si>
  <si>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</si>
  <si>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</si>
  <si>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</si>
  <si>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</si>
  <si>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</si>
  <si>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</si>
  <si>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</si>
  <si>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</si>
  <si>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</si>
  <si>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</si>
  <si>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</si>
  <si>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</si>
  <si>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</si>
  <si>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</si>
  <si>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</si>
  <si>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</si>
  <si>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</si>
  <si>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</si>
  <si>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</si>
  <si>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</si>
  <si>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</si>
  <si>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</si>
  <si>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</si>
  <si>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</si>
  <si>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</si>
  <si>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</si>
  <si>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</si>
  <si>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</si>
  <si>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</si>
  <si>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</si>
  <si>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</si>
  <si>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</si>
  <si>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</si>
  <si>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</si>
  <si>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</si>
  <si>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</si>
  <si>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</si>
  <si>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</si>
  <si>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</si>
  <si>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</si>
  <si>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</si>
  <si>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</si>
  <si>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</si>
  <si>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</si>
  <si>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</si>
  <si>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</si>
  <si>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</si>
  <si>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</si>
  <si>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</si>
  <si>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</si>
  <si>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</si>
  <si>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</si>
  <si>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</si>
  <si>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</si>
  <si>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</si>
  <si>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</si>
  <si>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</si>
  <si>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</si>
  <si>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</si>
  <si>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</si>
  <si>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</si>
  <si>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</si>
  <si>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</si>
  <si>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</si>
  <si>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</si>
  <si>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</si>
  <si>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</si>
  <si>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</si>
  <si>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</si>
  <si>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</si>
  <si>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</si>
  <si>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</si>
  <si>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</si>
  <si>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</si>
  <si>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</si>
  <si>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</si>
  <si>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</si>
  <si>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</si>
  <si>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</si>
  <si>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</si>
  <si>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</si>
  <si>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</si>
  <si>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</si>
  <si>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</si>
  <si>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</si>
  <si>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</si>
  <si>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</si>
  <si>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</si>
  <si>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</si>
  <si>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</si>
  <si>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</si>
  <si>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</si>
  <si>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</si>
  <si>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</si>
  <si>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</si>
  <si>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</si>
  <si>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</si>
  <si>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</si>
  <si>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</si>
  <si>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</si>
  <si>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</si>
  <si>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</si>
  <si>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</si>
  <si>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</si>
  <si>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</si>
  <si>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</si>
  <si>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</si>
  <si>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</si>
  <si>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</si>
  <si>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</si>
  <si>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</si>
  <si>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</si>
  <si>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</si>
  <si>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</si>
  <si>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</si>
  <si>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</si>
  <si>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</si>
  <si>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</si>
  <si>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</si>
  <si>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</si>
  <si>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</si>
  <si>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</si>
  <si>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</si>
  <si>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</si>
  <si>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</si>
  <si>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</si>
  <si>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</si>
  <si>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</si>
  <si>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</si>
  <si>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</si>
  <si>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</si>
  <si>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</si>
  <si>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</si>
  <si>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</si>
  <si>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</si>
  <si>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</si>
  <si>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</si>
  <si>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</si>
  <si>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</si>
  <si>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</si>
  <si>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</si>
  <si>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</si>
  <si>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</si>
  <si>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</si>
  <si>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</si>
  <si>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</si>
  <si>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</si>
  <si>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</si>
  <si>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</si>
  <si>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</si>
  <si>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</si>
  <si>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</si>
  <si>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</si>
  <si>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</si>
  <si>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</si>
  <si>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</si>
  <si>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</si>
  <si>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</si>
  <si>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</si>
  <si>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</si>
  <si>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</si>
  <si>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</si>
  <si>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</si>
  <si>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</si>
  <si>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</si>
  <si>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</si>
  <si>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</si>
  <si>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</si>
  <si>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</si>
  <si>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</si>
  <si>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</si>
  <si>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</si>
  <si>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</si>
  <si>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</si>
  <si>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</si>
  <si>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</si>
  <si>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</si>
  <si>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</si>
  <si>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</si>
  <si>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</si>
  <si>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</si>
  <si>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</si>
  <si>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</si>
  <si>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</si>
  <si>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</si>
  <si>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</si>
  <si>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</si>
  <si>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</si>
  <si>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</si>
  <si>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</si>
  <si>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</si>
  <si>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</si>
  <si>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</si>
  <si>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</si>
  <si>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</si>
  <si>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</si>
  <si>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</si>
  <si>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</si>
  <si>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</si>
  <si>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</si>
  <si>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</si>
  <si>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</si>
  <si>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</si>
  <si>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</si>
  <si>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</si>
  <si>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</si>
  <si>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</si>
  <si>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</si>
  <si>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</si>
  <si>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</si>
  <si>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</si>
  <si>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</si>
  <si>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</si>
  <si>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</si>
  <si>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</si>
  <si>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</si>
  <si>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</si>
  <si>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</si>
  <si>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</si>
  <si>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</si>
  <si>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</si>
  <si>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</si>
  <si>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</si>
  <si>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</si>
  <si>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</si>
  <si>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</si>
  <si>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</si>
  <si>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</si>
  <si>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</si>
  <si>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</si>
  <si>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</si>
  <si>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</si>
  <si>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</si>
  <si>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</si>
  <si>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</si>
  <si>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</si>
  <si>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</si>
  <si>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</si>
  <si>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</si>
  <si>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</si>
  <si>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</si>
  <si>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</si>
  <si>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</si>
  <si>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</si>
  <si>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</si>
  <si>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</si>
  <si>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</si>
  <si>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</si>
  <si>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</si>
  <si>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</si>
  <si>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</si>
  <si>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</si>
  <si>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</si>
  <si>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</si>
  <si>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</si>
  <si>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</si>
  <si>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</si>
  <si>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</si>
  <si>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</si>
  <si>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</si>
  <si>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</si>
  <si>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</si>
  <si>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</si>
  <si>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</si>
  <si>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</si>
  <si>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</si>
  <si>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</si>
  <si>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</si>
  <si>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</si>
  <si>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</si>
  <si>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</si>
  <si>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</si>
  <si>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</si>
  <si>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</si>
  <si>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</si>
  <si>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</si>
  <si>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</si>
  <si>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</si>
  <si>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</si>
  <si>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</si>
  <si>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</si>
  <si>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</si>
  <si>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</si>
  <si>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</si>
  <si>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</si>
  <si>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</si>
  <si>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</si>
  <si>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</si>
  <si>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</si>
  <si>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</si>
  <si>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</si>
  <si>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</si>
  <si>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</si>
  <si>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</si>
  <si>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</si>
  <si>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</si>
  <si>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</si>
  <si>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</si>
  <si>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</si>
  <si>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</si>
  <si>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</si>
  <si>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</si>
  <si>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</si>
  <si>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</si>
  <si>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</si>
  <si>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</si>
  <si>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</si>
  <si>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</si>
  <si>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</si>
  <si>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</si>
  <si>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</si>
  <si>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</si>
  <si>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</si>
  <si>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</si>
  <si>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</si>
  <si>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</si>
  <si>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</si>
  <si>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</si>
  <si>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</si>
  <si>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</si>
  <si>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</si>
  <si>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</si>
  <si>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</si>
  <si>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</si>
  <si>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</si>
  <si>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</si>
  <si>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</si>
  <si>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</si>
  <si>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</si>
  <si>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</si>
  <si>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</si>
  <si>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</si>
  <si>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</si>
  <si>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</si>
  <si>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</si>
  <si>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</si>
  <si>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</si>
  <si>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</si>
  <si>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</si>
  <si>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</si>
  <si>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</si>
  <si>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</si>
  <si>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</si>
  <si>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</si>
  <si>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</si>
  <si>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</si>
  <si>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</si>
  <si>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</si>
  <si>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</si>
  <si>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</si>
  <si>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</si>
  <si>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</si>
  <si>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</si>
  <si>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</si>
  <si>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</si>
  <si>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</si>
  <si>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</si>
  <si>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</si>
  <si>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</si>
  <si>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</si>
  <si>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</si>
  <si>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</si>
  <si>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</si>
  <si>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</si>
  <si>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</si>
  <si>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</si>
  <si>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</si>
  <si>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</si>
  <si>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</si>
  <si>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</si>
  <si>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</si>
  <si>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</si>
  <si>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</si>
  <si>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</si>
  <si>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</si>
  <si>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</si>
  <si>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</si>
  <si>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</si>
  <si>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</si>
  <si>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</si>
  <si>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</si>
  <si>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</si>
  <si>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</si>
  <si>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</si>
  <si>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</si>
  <si>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</si>
  <si>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</si>
  <si>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</si>
  <si>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</si>
  <si>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</si>
  <si>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</si>
  <si>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</si>
  <si>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</si>
  <si>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</si>
  <si>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</si>
  <si>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</si>
  <si>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</si>
  <si>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</si>
  <si>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</si>
  <si>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</si>
  <si>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</si>
  <si>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</si>
  <si>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</si>
  <si>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</si>
  <si>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</si>
  <si>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</si>
  <si>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</si>
  <si>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</si>
  <si>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</si>
  <si>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</si>
  <si>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</si>
  <si>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</si>
  <si>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</si>
  <si>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</si>
  <si>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</si>
  <si>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</si>
  <si>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</si>
  <si>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</si>
  <si>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</si>
  <si>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</si>
  <si>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</si>
  <si>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</si>
  <si>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</si>
  <si>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</si>
  <si>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</si>
  <si>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</si>
  <si>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</si>
  <si>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</si>
  <si>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</si>
  <si>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</si>
  <si>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</si>
  <si>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</si>
  <si>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</si>
  <si>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</si>
  <si>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</si>
  <si>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</si>
  <si>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</si>
  <si>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</si>
  <si>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</si>
  <si>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</si>
  <si>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</si>
  <si>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</si>
  <si>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</si>
  <si>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</si>
  <si>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</si>
  <si>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</si>
  <si>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</si>
  <si>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</si>
  <si>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</si>
  <si>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</si>
  <si>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</si>
  <si>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</si>
  <si>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</si>
  <si>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</si>
  <si>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</si>
  <si>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</si>
  <si>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</si>
  <si>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</si>
  <si>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</si>
  <si>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</si>
  <si>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</si>
  <si>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</si>
  <si>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</si>
  <si>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</si>
  <si>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</si>
  <si>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</si>
  <si>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</si>
  <si>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</si>
  <si>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</si>
  <si>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</si>
  <si>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</si>
  <si>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</si>
  <si>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</si>
  <si>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</si>
  <si>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</si>
  <si>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</si>
  <si>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</si>
  <si>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</si>
  <si>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</si>
  <si>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</si>
  <si>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</si>
  <si>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</si>
  <si>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</si>
  <si>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</si>
  <si>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</si>
  <si>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</si>
  <si>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</si>
  <si>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</si>
  <si>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</si>
  <si>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</si>
  <si>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</si>
  <si>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</si>
  <si>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</si>
  <si>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</si>
  <si>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</si>
  <si>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</si>
  <si>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</si>
  <si>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</si>
  <si>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</si>
  <si>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</si>
  <si>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</si>
  <si>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</si>
  <si>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</si>
  <si>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</si>
  <si>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</si>
  <si>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</si>
  <si>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</si>
  <si>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</si>
  <si>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</si>
  <si>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</si>
  <si>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</si>
  <si>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</si>
  <si>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</si>
  <si>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</si>
  <si>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</si>
  <si>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</si>
  <si>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</si>
  <si>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</si>
  <si>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</si>
  <si>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</si>
  <si>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</si>
  <si>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</si>
  <si>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</si>
  <si>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</si>
  <si>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</si>
  <si>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</si>
  <si>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</si>
  <si>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</si>
  <si>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</si>
  <si>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</si>
  <si>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</si>
  <si>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</si>
  <si>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</si>
  <si>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</si>
  <si>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</si>
  <si>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</si>
  <si>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</si>
  <si>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</si>
  <si>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</si>
  <si>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</si>
  <si>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</si>
  <si>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</si>
  <si>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</si>
  <si>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</si>
  <si>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</si>
  <si>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</si>
  <si>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</si>
  <si>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</si>
  <si>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</si>
  <si>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</si>
  <si>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</si>
  <si>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</si>
  <si>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</si>
  <si>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</si>
  <si>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</si>
  <si>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</si>
  <si>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</si>
  <si>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</si>
  <si>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</si>
  <si>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</si>
  <si>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</si>
  <si>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</si>
  <si>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</si>
  <si>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</si>
  <si>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</si>
  <si>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</si>
  <si>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</si>
  <si>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</si>
  <si>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</si>
  <si>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</si>
  <si>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</si>
  <si>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</si>
  <si>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</si>
  <si>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</si>
  <si>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</si>
  <si>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</si>
  <si>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</si>
  <si>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</si>
  <si>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</si>
  <si>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</si>
  <si>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</si>
  <si>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</si>
  <si>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</si>
  <si>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</si>
  <si>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</si>
  <si>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</si>
  <si>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</si>
  <si>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</si>
  <si>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</si>
  <si>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</si>
  <si>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</si>
  <si>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</si>
  <si>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</si>
  <si>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</si>
  <si>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</si>
  <si>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</si>
  <si>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</si>
  <si>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</si>
  <si>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</si>
  <si>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</si>
  <si>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</si>
  <si>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</si>
  <si>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</si>
  <si>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</si>
  <si>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</si>
  <si>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</si>
  <si>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</si>
  <si>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</si>
  <si>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</si>
  <si>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</si>
  <si>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</si>
  <si>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</si>
  <si>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</si>
  <si>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</si>
  <si>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</si>
  <si>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</si>
  <si>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</si>
  <si>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</si>
  <si>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</si>
  <si>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</si>
  <si>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</si>
  <si>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</si>
  <si>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</si>
  <si>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</si>
  <si>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</si>
  <si>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</si>
  <si>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</si>
  <si>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</si>
  <si>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</si>
  <si>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</si>
  <si>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</si>
  <si>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</si>
  <si>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</si>
  <si>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</si>
  <si>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</si>
  <si>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</si>
  <si>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</si>
  <si>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</si>
  <si>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</si>
  <si>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</si>
  <si>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</si>
  <si>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</si>
  <si>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</si>
  <si>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</si>
  <si>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</si>
  <si>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</si>
  <si>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</si>
  <si>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</si>
  <si>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</si>
  <si>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</si>
  <si>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</si>
  <si>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</si>
  <si>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</si>
  <si>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</si>
  <si>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</si>
  <si>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</si>
  <si>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</si>
  <si>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</si>
  <si>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</si>
  <si>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</si>
  <si>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</si>
  <si>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</si>
  <si>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</si>
  <si>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</si>
  <si>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</si>
  <si>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</si>
  <si>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</si>
  <si>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</si>
  <si>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</si>
  <si>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</si>
  <si>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</si>
  <si>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</si>
  <si>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</si>
  <si>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</si>
  <si>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</si>
  <si>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</si>
  <si>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</si>
  <si>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</si>
  <si>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</si>
  <si>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</si>
  <si>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</si>
  <si>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</si>
  <si>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</si>
  <si>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</si>
  <si>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</si>
  <si>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</si>
  <si>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</si>
  <si>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</si>
  <si>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</si>
  <si>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</si>
  <si>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</si>
  <si>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</si>
  <si>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</si>
  <si>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</si>
  <si>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</si>
  <si>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</si>
  <si>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</si>
  <si>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</si>
  <si>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</si>
  <si>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</si>
  <si>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</si>
  <si>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</si>
  <si>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</si>
  <si>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</si>
  <si>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</si>
  <si>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</si>
  <si>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</si>
  <si>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</si>
  <si>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</si>
  <si>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</si>
  <si>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</si>
  <si>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</si>
  <si>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</si>
  <si>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</si>
  <si>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</si>
  <si>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</si>
  <si>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</si>
  <si>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</si>
  <si>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</si>
  <si>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</si>
  <si>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</si>
  <si>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</si>
  <si>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</si>
  <si>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</si>
  <si>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</si>
  <si>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</si>
  <si>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</si>
  <si>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</si>
  <si>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</si>
  <si>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</si>
  <si>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</si>
  <si>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</si>
  <si>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</si>
  <si>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</si>
  <si>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</si>
  <si>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</si>
  <si>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</si>
  <si>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</si>
  <si>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</si>
  <si>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</si>
  <si>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</si>
  <si>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</si>
  <si>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</si>
  <si>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</si>
  <si>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</si>
  <si>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</si>
  <si>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</si>
  <si>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</si>
  <si>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</si>
  <si>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</si>
  <si>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</si>
  <si>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</si>
  <si>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</si>
  <si>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</si>
  <si>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</si>
  <si>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</si>
  <si>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</si>
  <si>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</si>
  <si>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</si>
  <si>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</si>
  <si>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</si>
  <si>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</si>
  <si>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</si>
  <si>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</si>
  <si>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</si>
  <si>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</si>
  <si>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</si>
  <si>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</si>
  <si>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</si>
  <si>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</si>
  <si>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</si>
  <si>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</si>
  <si>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</si>
  <si>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</si>
  <si>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</si>
  <si>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</si>
  <si>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</si>
  <si>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</si>
  <si>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</si>
  <si>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</si>
  <si>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</si>
  <si>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</si>
  <si>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</si>
  <si>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</si>
  <si>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</si>
  <si>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</si>
  <si>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</si>
  <si>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</si>
  <si>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</si>
  <si>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</si>
  <si>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</si>
  <si>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</si>
  <si>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</si>
  <si>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</si>
  <si>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</si>
  <si>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</si>
  <si>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</si>
  <si>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</si>
  <si>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</si>
  <si>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</si>
  <si>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</si>
  <si>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</si>
  <si>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</si>
  <si>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</si>
  <si>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</si>
  <si>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</si>
  <si>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</si>
  <si>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</si>
  <si>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</si>
  <si>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</si>
  <si>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</si>
  <si>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</si>
  <si>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</si>
  <si>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</si>
  <si>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</si>
  <si>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</si>
  <si>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</si>
  <si>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</si>
  <si>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</si>
  <si>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</si>
  <si>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</si>
  <si>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</si>
  <si>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</si>
  <si>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</si>
  <si>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</si>
  <si>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</si>
  <si>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</si>
  <si>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</si>
  <si>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</si>
  <si>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</si>
  <si>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</si>
  <si>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</si>
  <si>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</si>
  <si>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</si>
  <si>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</si>
  <si>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</si>
  <si>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</si>
  <si>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</si>
  <si>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</si>
  <si>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</si>
  <si>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</si>
  <si>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</si>
  <si>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</si>
  <si>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</si>
  <si>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</si>
  <si>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</si>
  <si>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</si>
  <si>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</si>
  <si>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</si>
  <si>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</si>
  <si>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</si>
  <si>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</si>
  <si>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</si>
  <si>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</si>
  <si>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</si>
  <si>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</si>
  <si>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</si>
  <si>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</si>
  <si>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</si>
  <si>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</si>
  <si>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</si>
  <si>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</si>
  <si>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</si>
  <si>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</si>
  <si>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</si>
  <si>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</si>
  <si>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</si>
  <si>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</si>
  <si>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</si>
  <si>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</si>
  <si>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</si>
  <si>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</si>
  <si>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</si>
  <si>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</si>
  <si>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</si>
  <si>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</si>
  <si>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</si>
  <si>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</si>
  <si>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</si>
  <si>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</si>
  <si>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</si>
  <si>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</si>
  <si>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</si>
  <si>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</si>
  <si>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</si>
  <si>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</si>
  <si>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</si>
  <si>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</si>
  <si>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</si>
  <si>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</si>
  <si>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</si>
  <si>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</si>
  <si>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</si>
  <si>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</si>
  <si>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</si>
  <si>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</si>
  <si>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</si>
  <si>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</si>
  <si>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</si>
  <si>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</si>
  <si>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</si>
  <si>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</si>
  <si>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</si>
  <si>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</si>
  <si>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</si>
  <si>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</si>
  <si>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</si>
  <si>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</si>
  <si>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</si>
  <si>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</si>
  <si>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</si>
  <si>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</si>
  <si>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</si>
  <si>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</si>
  <si>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</si>
  <si>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</si>
  <si>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</si>
  <si>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</si>
  <si>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</si>
  <si>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</si>
  <si>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</si>
  <si>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</si>
  <si>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</si>
  <si>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</si>
  <si>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</si>
  <si>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</si>
  <si>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</si>
  <si>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</si>
  <si>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</si>
  <si>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</si>
  <si>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</si>
  <si>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</si>
  <si>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</si>
  <si>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</si>
  <si>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</si>
  <si>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</si>
  <si>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</si>
  <si>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</si>
  <si>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</si>
  <si>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</si>
  <si>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</si>
  <si>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</si>
  <si>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</si>
  <si>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</si>
  <si>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</si>
  <si>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</si>
  <si>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</si>
  <si>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</si>
  <si>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</si>
  <si>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</si>
  <si>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</si>
  <si>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</si>
  <si>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</si>
  <si>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</si>
  <si>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</si>
  <si>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</si>
  <si>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</si>
  <si>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</si>
  <si>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</si>
  <si>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</si>
  <si>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</si>
  <si>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</si>
  <si>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</si>
  <si>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</si>
  <si>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</si>
  <si>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</si>
  <si>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</si>
  <si>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</si>
  <si>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</si>
  <si>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</si>
  <si>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</si>
  <si>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</si>
  <si>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</si>
  <si>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</si>
  <si>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</si>
  <si>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</si>
  <si>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</si>
  <si>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</si>
  <si>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</si>
  <si>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</si>
  <si>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</si>
  <si>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</si>
  <si>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</si>
  <si>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</si>
  <si>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</si>
  <si>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</si>
  <si>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</si>
  <si>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</si>
  <si>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</si>
  <si>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</si>
  <si>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</si>
  <si>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</si>
  <si>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</si>
  <si>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</si>
  <si>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</si>
  <si>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</si>
  <si>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</si>
  <si>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</si>
  <si>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</si>
  <si>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</si>
  <si>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</si>
  <si>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</si>
  <si>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</si>
  <si>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</si>
  <si>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</si>
  <si>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</si>
  <si>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</si>
  <si>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</si>
  <si>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</si>
  <si>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</si>
  <si>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</si>
  <si>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</si>
  <si>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</si>
  <si>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</si>
  <si>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</si>
  <si>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</si>
  <si>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</si>
  <si>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</si>
  <si>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</si>
  <si>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</si>
  <si>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</si>
  <si>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</si>
  <si>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</si>
  <si>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</si>
  <si>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</si>
  <si>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</si>
  <si>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</si>
  <si>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</si>
  <si>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</si>
  <si>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</si>
  <si>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</si>
  <si>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</si>
  <si>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</si>
  <si>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</si>
  <si>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</si>
  <si>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</si>
  <si>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</si>
  <si>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</si>
  <si>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</si>
  <si>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</si>
  <si>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</si>
  <si>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</si>
  <si>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</si>
  <si>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</si>
  <si>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</si>
  <si>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</si>
  <si>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</si>
  <si>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</si>
  <si>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</si>
  <si>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</si>
  <si>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</si>
  <si>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</si>
  <si>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</si>
  <si>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</si>
  <si>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</si>
  <si>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</si>
  <si>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</si>
  <si>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</si>
  <si>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</si>
  <si>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</si>
  <si>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</si>
  <si>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</si>
  <si>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</si>
  <si>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</si>
  <si>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</si>
  <si>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</si>
  <si>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</si>
  <si>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</si>
  <si>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</si>
  <si>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</si>
  <si>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</si>
  <si>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</si>
  <si>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</si>
  <si>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</si>
  <si>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</si>
  <si>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</si>
  <si>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</si>
  <si>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</si>
  <si>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</si>
  <si>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</si>
  <si>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</si>
  <si>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</si>
  <si>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</si>
  <si>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</si>
  <si>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</si>
  <si>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</si>
  <si>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</si>
  <si>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</si>
  <si>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</si>
  <si>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</si>
  <si>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</si>
  <si>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</si>
  <si>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</si>
  <si>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</si>
  <si>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</si>
  <si>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</si>
  <si>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</si>
  <si>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</si>
  <si>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</si>
  <si>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</si>
  <si>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</si>
  <si>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</si>
  <si>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</si>
  <si>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</si>
  <si>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</si>
  <si>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</si>
  <si>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</si>
  <si>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</si>
  <si>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</si>
  <si>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</si>
  <si>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</si>
  <si>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</si>
  <si>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</si>
  <si>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</si>
  <si>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</si>
  <si>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</si>
  <si>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</si>
  <si>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</si>
  <si>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</si>
  <si>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</si>
  <si>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</si>
  <si>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</si>
  <si>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</si>
  <si>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</si>
  <si>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</si>
  <si>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</si>
  <si>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</si>
  <si>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</si>
  <si>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</si>
  <si>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</si>
  <si>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</si>
  <si>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</si>
  <si>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</si>
  <si>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</si>
  <si>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</si>
  <si>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</si>
  <si>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</si>
  <si>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</si>
  <si>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</si>
  <si>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</si>
  <si>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</si>
  <si>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</si>
  <si>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</si>
  <si>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</si>
  <si>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</si>
  <si>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</si>
  <si>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</si>
  <si>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</si>
  <si>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</si>
  <si>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</si>
  <si>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</si>
  <si>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</si>
  <si>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</si>
  <si>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</si>
  <si>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</si>
  <si>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</si>
  <si>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</si>
  <si>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</si>
  <si>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</si>
  <si>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</si>
  <si>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</si>
  <si>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</si>
  <si>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</si>
  <si>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</si>
  <si>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</si>
  <si>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</si>
  <si>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</si>
  <si>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</si>
  <si>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</si>
  <si>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</si>
  <si>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</si>
  <si>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</si>
  <si>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</si>
  <si>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</si>
  <si>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</si>
  <si>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</si>
  <si>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</si>
  <si>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</si>
  <si>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</si>
  <si>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</si>
  <si>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</si>
  <si>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</si>
  <si>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</si>
  <si>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</si>
  <si>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</si>
  <si>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</si>
  <si>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</si>
  <si>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</si>
  <si>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</si>
  <si>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</si>
  <si>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</si>
  <si>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</si>
  <si>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</si>
  <si>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</si>
  <si>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</si>
  <si>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</si>
  <si>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</si>
  <si>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</si>
  <si>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</si>
  <si>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</si>
  <si>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</si>
  <si>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</si>
  <si>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</si>
  <si>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</si>
  <si>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</si>
  <si>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</si>
  <si>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</si>
  <si>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</si>
  <si>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</si>
  <si>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</si>
  <si>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</si>
  <si>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</si>
  <si>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</si>
  <si>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</si>
  <si>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</si>
  <si>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</si>
  <si>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</si>
  <si>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</si>
  <si>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</si>
  <si>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</si>
  <si>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</si>
  <si>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</si>
  <si>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</si>
  <si>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</si>
  <si>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</si>
  <si>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</si>
  <si>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</si>
  <si>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</si>
  <si>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</si>
  <si>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</si>
  <si>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</si>
  <si>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</si>
  <si>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</si>
  <si>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</si>
  <si>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</si>
  <si>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</si>
  <si>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</si>
  <si>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</si>
  <si>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</si>
  <si>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</si>
  <si>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</si>
  <si>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</si>
  <si>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</si>
  <si>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</si>
  <si>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</si>
  <si>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</si>
  <si>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</si>
  <si>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</si>
  <si>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</si>
  <si>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</si>
  <si>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</si>
  <si>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</si>
  <si>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</si>
  <si>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</si>
  <si>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</si>
  <si>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</si>
  <si>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</si>
  <si>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</si>
  <si>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</si>
  <si>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</si>
  <si>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</si>
  <si>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</si>
  <si>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</si>
  <si>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</si>
  <si>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</si>
  <si>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</si>
  <si>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</si>
  <si>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</si>
  <si>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</si>
  <si>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</si>
  <si>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</si>
  <si>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</si>
  <si>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</si>
  <si>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</si>
  <si>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</si>
  <si>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</si>
  <si>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</si>
  <si>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</si>
  <si>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</si>
  <si>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</si>
  <si>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</si>
  <si>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</si>
  <si>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</si>
  <si>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</si>
  <si>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</si>
  <si>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</si>
  <si>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</si>
  <si>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</si>
  <si>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</si>
  <si>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</si>
  <si>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</si>
  <si>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</si>
  <si>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</si>
  <si>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</si>
  <si>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</si>
  <si>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</si>
  <si>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</si>
  <si>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</si>
  <si>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</si>
  <si>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</si>
  <si>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</si>
  <si>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</si>
  <si>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</si>
  <si>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</si>
  <si>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</si>
  <si>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</si>
  <si>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</si>
  <si>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</si>
  <si>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</si>
  <si>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</si>
  <si>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</si>
  <si>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</si>
  <si>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</si>
  <si>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</si>
  <si>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</si>
  <si>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</si>
  <si>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</si>
  <si>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</si>
  <si>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</si>
  <si>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</si>
  <si>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</si>
  <si>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</si>
  <si>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</si>
  <si>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</si>
  <si>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</si>
  <si>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</si>
  <si>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</si>
  <si>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</si>
  <si>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</si>
  <si>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</si>
  <si>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</si>
  <si>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</si>
  <si>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</si>
  <si>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</si>
  <si>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</si>
  <si>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</si>
  <si>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</si>
  <si>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</si>
  <si>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</si>
  <si>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</si>
  <si>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</si>
  <si>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</si>
  <si>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</si>
  <si>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</si>
  <si>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</si>
  <si>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</si>
  <si>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</si>
  <si>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</si>
  <si>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</si>
  <si>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</si>
  <si>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</si>
  <si>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</si>
  <si>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</si>
  <si>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</si>
  <si>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</si>
  <si>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</si>
  <si>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</si>
  <si>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</si>
  <si>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</si>
  <si>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</si>
  <si>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</si>
  <si>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</si>
  <si>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</si>
  <si>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</si>
  <si>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</si>
  <si>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</si>
  <si>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</si>
  <si>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</si>
  <si>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</si>
  <si>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</si>
  <si>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</si>
  <si>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</si>
  <si>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</si>
  <si>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</si>
  <si>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</si>
  <si>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</si>
  <si>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</si>
  <si>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</si>
  <si>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</si>
  <si>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</si>
  <si>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</si>
  <si>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</si>
  <si>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</si>
  <si>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</si>
  <si>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</si>
  <si>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</si>
  <si>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</si>
  <si>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</si>
  <si>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</si>
  <si>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</si>
  <si>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</si>
  <si>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</si>
  <si>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</si>
  <si>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</si>
  <si>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</si>
  <si>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</si>
  <si>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</si>
  <si>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</si>
  <si>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</si>
  <si>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</si>
  <si>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</si>
  <si>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</si>
  <si>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</si>
  <si>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</si>
  <si>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</si>
  <si>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</si>
  <si>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</si>
  <si>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</si>
  <si>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</si>
  <si>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</si>
  <si>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</si>
  <si>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</si>
  <si>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</si>
  <si>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</si>
  <si>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</si>
  <si>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</si>
  <si>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</si>
  <si>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</si>
  <si>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</si>
  <si>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</si>
  <si>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</si>
  <si>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</si>
  <si>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</si>
  <si>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</si>
  <si>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</si>
  <si>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</si>
  <si>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</si>
  <si>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</si>
  <si>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</si>
  <si>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</si>
  <si>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</si>
  <si>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</si>
  <si>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</si>
  <si>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</si>
  <si>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</si>
  <si>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</si>
  <si>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</si>
  <si>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</si>
  <si>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</si>
  <si>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</si>
  <si>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</si>
  <si>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</si>
  <si>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</si>
  <si>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</si>
  <si>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</si>
  <si>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</si>
  <si>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</si>
  <si>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</si>
  <si>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</si>
  <si>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</si>
  <si>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</si>
  <si>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</si>
  <si>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</si>
  <si>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</si>
  <si>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</si>
  <si>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</si>
  <si>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</si>
  <si>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</si>
  <si>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</si>
  <si>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</si>
  <si>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</si>
  <si>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</si>
  <si>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</si>
  <si>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</si>
  <si>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</si>
  <si>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</si>
  <si>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</si>
  <si>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</si>
  <si>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</si>
  <si>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</si>
  <si>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</si>
  <si>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</si>
  <si>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</si>
  <si>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</si>
  <si>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</si>
  <si>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</si>
  <si>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</si>
  <si>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</si>
  <si>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</si>
  <si>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</si>
  <si>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</si>
  <si>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</si>
  <si>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</si>
  <si>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</si>
  <si>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</si>
  <si>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</si>
  <si>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</si>
  <si>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</si>
  <si>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</si>
  <si>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</si>
  <si>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</si>
  <si>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</si>
  <si>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</si>
  <si>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</si>
  <si>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</si>
  <si>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</si>
  <si>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</si>
  <si>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</si>
  <si>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</si>
  <si>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</si>
  <si>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</si>
  <si>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</si>
  <si>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</si>
  <si>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</si>
  <si>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</si>
  <si>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</si>
  <si>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</si>
  <si>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</si>
  <si>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</si>
  <si>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</si>
  <si>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</si>
  <si>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</si>
  <si>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</si>
  <si>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</si>
  <si>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</si>
  <si>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</si>
  <si>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</si>
  <si>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</si>
  <si>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</si>
  <si>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</si>
  <si>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</si>
  <si>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</si>
  <si>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</si>
  <si>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</si>
  <si>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</si>
  <si>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</si>
  <si>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</si>
  <si>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</si>
  <si>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</si>
  <si>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</si>
  <si>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</si>
  <si>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</si>
  <si>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</si>
  <si>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</si>
  <si>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</si>
  <si>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</si>
  <si>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</si>
  <si>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</si>
  <si>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</si>
  <si>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</si>
  <si>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</si>
  <si>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</si>
  <si>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</si>
  <si>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</si>
  <si>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</si>
  <si>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</si>
  <si>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</si>
  <si>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</si>
  <si>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</si>
  <si>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</si>
  <si>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</si>
  <si>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</si>
  <si>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</si>
  <si>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</si>
  <si>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</si>
  <si>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</si>
  <si>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</si>
  <si>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</si>
  <si>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</si>
  <si>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</si>
  <si>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</si>
  <si>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</si>
  <si>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</si>
  <si>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</si>
  <si>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</si>
  <si>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</si>
  <si>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</si>
  <si>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</si>
  <si>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</si>
  <si>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</si>
  <si>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</si>
  <si>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</si>
  <si>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</si>
  <si>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</si>
  <si>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</si>
  <si>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</si>
  <si>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</si>
  <si>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</si>
  <si>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</si>
  <si>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</si>
  <si>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</si>
  <si>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</si>
  <si>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</si>
  <si>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</si>
  <si>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</si>
  <si>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</si>
  <si>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</si>
  <si>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</si>
  <si>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</si>
  <si>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</si>
  <si>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</si>
  <si>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</si>
  <si>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</si>
  <si>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</si>
  <si>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</si>
  <si>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</si>
  <si>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</si>
  <si>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</si>
  <si>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</si>
  <si>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</si>
  <si>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</si>
  <si>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</si>
  <si>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</si>
  <si>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</si>
  <si>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</si>
  <si>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</si>
  <si>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</si>
  <si>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</si>
  <si>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</si>
  <si>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</si>
  <si>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</si>
  <si>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</si>
  <si>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</si>
  <si>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</si>
  <si>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</si>
  <si>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</si>
  <si>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</si>
  <si>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</si>
  <si>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</si>
  <si>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</si>
  <si>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</si>
  <si>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</si>
  <si>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</si>
  <si>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</si>
  <si>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</si>
  <si>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</si>
  <si>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</si>
  <si>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</si>
  <si>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</si>
  <si>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</si>
  <si>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</si>
  <si>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</si>
  <si>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</si>
  <si>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</si>
  <si>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</si>
  <si>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</si>
  <si>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</si>
  <si>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</si>
  <si>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</si>
  <si>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</si>
  <si>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</si>
  <si>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</si>
  <si>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</si>
  <si>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</si>
  <si>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</si>
  <si>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</si>
  <si>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</si>
  <si>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</si>
  <si>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</si>
  <si>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</si>
  <si>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</si>
  <si>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</si>
  <si>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</si>
  <si>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</si>
  <si>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</si>
  <si>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</si>
  <si>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</si>
  <si>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</si>
  <si>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</si>
  <si>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</si>
  <si>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</si>
  <si>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</si>
  <si>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</si>
  <si>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</si>
  <si>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</si>
  <si>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</si>
  <si>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</si>
  <si>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</si>
  <si>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</si>
  <si>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</si>
  <si>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</si>
  <si>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</si>
  <si>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</si>
  <si>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</si>
  <si>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</si>
  <si>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</si>
  <si>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</si>
  <si>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</si>
  <si>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</si>
  <si>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</si>
  <si>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</si>
  <si>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</si>
  <si>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</si>
  <si>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</si>
  <si>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</si>
  <si>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</si>
  <si>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</si>
  <si>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</si>
  <si>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</si>
  <si>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</si>
  <si>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</si>
  <si>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</si>
  <si>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</si>
  <si>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</si>
  <si>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</si>
  <si>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</si>
  <si>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</si>
  <si>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</si>
  <si>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</si>
  <si>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</si>
  <si>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</si>
  <si>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</si>
  <si>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</si>
  <si>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</si>
  <si>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</si>
  <si>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</si>
  <si>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</si>
  <si>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</si>
  <si>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</si>
  <si>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</si>
  <si>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</si>
  <si>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</si>
  <si>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</si>
  <si>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</si>
  <si>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</si>
  <si>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</si>
  <si>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</si>
  <si>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</si>
  <si>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</si>
  <si>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</si>
  <si>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</si>
  <si>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</si>
  <si>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</si>
  <si>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</si>
  <si>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</si>
  <si>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</si>
  <si>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</si>
  <si>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</si>
  <si>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</si>
  <si>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</si>
  <si>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</si>
  <si>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</si>
  <si>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</si>
  <si>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</si>
  <si>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</si>
  <si>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</si>
  <si>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</si>
  <si>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</si>
  <si>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</si>
  <si>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</si>
  <si>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</si>
  <si>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</si>
  <si>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</si>
  <si>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</si>
  <si>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</si>
  <si>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</si>
  <si>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</si>
  <si>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</si>
  <si>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</si>
  <si>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</si>
  <si>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</si>
  <si>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</si>
  <si>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</si>
  <si>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</si>
  <si>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</si>
  <si>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</si>
  <si>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</si>
  <si>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</si>
  <si>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</si>
  <si>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</si>
  <si>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</si>
  <si>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</si>
  <si>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</si>
  <si>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</si>
  <si>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</si>
  <si>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</si>
  <si>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</si>
  <si>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</si>
  <si>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</si>
  <si>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</si>
  <si>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</si>
  <si>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</si>
  <si>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</si>
  <si>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</si>
  <si>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</si>
  <si>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</si>
  <si>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</si>
  <si>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</si>
  <si>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</si>
  <si>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</si>
  <si>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</si>
  <si>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</si>
  <si>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</si>
  <si>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</si>
  <si>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</si>
  <si>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</si>
  <si>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</si>
  <si>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</si>
  <si>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</si>
  <si>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</si>
  <si>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</si>
  <si>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</si>
  <si>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</si>
  <si>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</si>
  <si>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</si>
  <si>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</si>
  <si>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</si>
  <si>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</si>
  <si>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</si>
  <si>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</si>
  <si>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</si>
  <si>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</si>
  <si>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</si>
  <si>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</si>
  <si>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</si>
  <si>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</si>
  <si>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</si>
  <si>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</si>
  <si>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</si>
  <si>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</si>
  <si>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</si>
  <si>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</si>
  <si>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</si>
  <si>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</si>
  <si>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</si>
  <si>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</si>
  <si>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</si>
  <si>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</si>
  <si>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</si>
  <si>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</si>
  <si>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</si>
  <si>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</si>
  <si>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</si>
  <si>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</si>
  <si>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</si>
  <si>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</si>
  <si>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</si>
  <si>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</si>
  <si>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</si>
  <si>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</si>
  <si>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</si>
  <si>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</si>
  <si>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</si>
  <si>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</si>
  <si>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</si>
  <si>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</si>
  <si>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</si>
  <si>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</si>
  <si>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</si>
  <si>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</si>
  <si>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</si>
  <si>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</si>
  <si>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</si>
  <si>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</si>
  <si>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</si>
  <si>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</si>
  <si>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</si>
  <si>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</si>
  <si>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</si>
  <si>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</si>
  <si>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</si>
  <si>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</si>
  <si>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</si>
  <si>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</si>
  <si>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</si>
  <si>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</si>
  <si>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</si>
  <si>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</si>
  <si>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</si>
  <si>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</si>
  <si>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</si>
  <si>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</si>
  <si>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</si>
  <si>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</si>
  <si>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</si>
  <si>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</si>
  <si>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</si>
  <si>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</si>
  <si>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</si>
  <si>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</si>
  <si>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</si>
  <si>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</si>
  <si>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</si>
  <si>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</si>
  <si>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</si>
  <si>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</si>
  <si>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</si>
  <si>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</si>
  <si>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</si>
  <si>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</si>
  <si>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</si>
  <si>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</si>
  <si>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</si>
  <si>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</si>
  <si>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</si>
  <si>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</si>
  <si>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</si>
  <si>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</si>
  <si>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</si>
  <si>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</si>
  <si>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</si>
  <si>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</si>
  <si>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</si>
  <si>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</si>
  <si>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</si>
  <si>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</si>
  <si>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</si>
  <si>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</si>
  <si>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</si>
  <si>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</si>
  <si>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</si>
  <si>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</si>
  <si>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</si>
  <si>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</si>
  <si>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</si>
  <si>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</si>
  <si>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</si>
  <si>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</si>
  <si>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</si>
  <si>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</si>
  <si>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</si>
  <si>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</si>
  <si>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</si>
  <si>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</si>
  <si>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</si>
  <si>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</si>
  <si>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</si>
  <si>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</si>
  <si>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</si>
  <si>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</si>
  <si>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</si>
  <si>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</si>
  <si>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</si>
  <si>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</si>
  <si>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</si>
  <si>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</si>
  <si>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</si>
  <si>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</si>
  <si>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</si>
  <si>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</si>
  <si>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</si>
  <si>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</si>
  <si>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</si>
  <si>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</si>
  <si>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</si>
  <si>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</si>
  <si>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</si>
  <si>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</si>
  <si>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</si>
  <si>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</si>
  <si>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</si>
  <si>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</si>
  <si>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</si>
  <si>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</si>
  <si>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</si>
  <si>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</si>
  <si>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</si>
  <si>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</si>
  <si>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</si>
  <si>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</si>
  <si>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</si>
  <si>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</si>
  <si>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</si>
  <si>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</si>
  <si>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</si>
  <si>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</si>
  <si>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</si>
  <si>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</si>
  <si>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</si>
  <si>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</si>
  <si>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</si>
  <si>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</si>
  <si>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</si>
  <si>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</si>
  <si>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</si>
  <si>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</si>
  <si>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</si>
  <si>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</si>
  <si>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</si>
  <si>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</si>
  <si>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</si>
  <si>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</si>
  <si>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</si>
  <si>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</si>
  <si>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</si>
  <si>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</si>
  <si>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</si>
  <si>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</si>
  <si>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</si>
  <si>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</si>
  <si>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</si>
  <si>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</si>
  <si>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</si>
  <si>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</si>
  <si>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</si>
  <si>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</si>
  <si>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</si>
  <si>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</si>
  <si>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</si>
  <si>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</si>
  <si>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</si>
  <si>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</si>
  <si>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</si>
  <si>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</si>
  <si>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</si>
  <si>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</si>
  <si>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</si>
  <si>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</si>
  <si>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</si>
  <si>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</si>
  <si>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</si>
  <si>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</si>
  <si>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</si>
  <si>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</si>
  <si>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</si>
  <si>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</si>
  <si>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</si>
  <si>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</si>
  <si>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</si>
  <si>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</si>
  <si>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</si>
  <si>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</si>
  <si>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</si>
  <si>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</si>
  <si>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</si>
  <si>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</si>
  <si>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</si>
  <si>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</si>
  <si>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</si>
  <si>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</si>
  <si>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</si>
  <si>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</si>
  <si>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</si>
  <si>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</si>
  <si>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</si>
  <si>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</si>
  <si>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</si>
  <si>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</si>
  <si>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</si>
  <si>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</si>
  <si>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</si>
  <si>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</si>
  <si>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</si>
  <si>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</si>
  <si>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</si>
  <si>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</si>
  <si>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</si>
  <si>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</si>
  <si>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</si>
  <si>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</si>
  <si>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</si>
  <si>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</si>
  <si>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</si>
  <si>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</si>
  <si>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</si>
  <si>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</si>
  <si>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</si>
  <si>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</si>
  <si>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</si>
  <si>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</si>
  <si>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</si>
  <si>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</si>
  <si>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</si>
  <si>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</si>
  <si>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</si>
  <si>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</si>
  <si>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</si>
  <si>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</si>
  <si>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</si>
  <si>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</si>
  <si>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</si>
  <si>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</si>
  <si>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</si>
  <si>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</si>
  <si>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</si>
  <si>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</si>
  <si>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</si>
  <si>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</si>
  <si>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</si>
  <si>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</si>
  <si>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</si>
  <si>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</si>
  <si>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</si>
  <si>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</si>
  <si>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</si>
  <si>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</si>
  <si>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</si>
  <si>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</si>
  <si>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</si>
  <si>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</si>
  <si>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</si>
  <si>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</si>
  <si>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</si>
  <si>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</si>
  <si>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</si>
  <si>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</si>
  <si>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</si>
  <si>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</si>
  <si>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</si>
  <si>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</si>
  <si>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</si>
  <si>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</si>
  <si>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</si>
  <si>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</si>
  <si>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</si>
  <si>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</si>
  <si>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</si>
  <si>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</si>
  <si>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</si>
  <si>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</si>
  <si>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</si>
  <si>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</si>
  <si>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</si>
  <si>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</si>
  <si>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</si>
  <si>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</si>
  <si>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</si>
  <si>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</si>
  <si>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</si>
  <si>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</si>
  <si>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</si>
  <si>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</si>
  <si>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</si>
  <si>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</si>
  <si>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</si>
  <si>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</si>
  <si>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</si>
  <si>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</si>
  <si>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</si>
  <si>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</si>
  <si>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</si>
  <si>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</si>
  <si>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</si>
  <si>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</si>
  <si>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</si>
  <si>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</si>
  <si>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</si>
  <si>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</si>
  <si>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</si>
  <si>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</si>
  <si>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</si>
  <si>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</si>
  <si>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</si>
  <si>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</si>
  <si>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</si>
  <si>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</si>
  <si>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</si>
  <si>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</si>
  <si>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</si>
  <si>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</si>
  <si>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</si>
  <si>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</si>
  <si>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</si>
  <si>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</si>
  <si>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</si>
  <si>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</si>
  <si>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</si>
  <si>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</si>
  <si>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</si>
  <si>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</si>
  <si>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</si>
  <si>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</si>
  <si>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</si>
  <si>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</si>
  <si>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</si>
  <si>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</si>
  <si>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</si>
  <si>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</si>
  <si>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</si>
  <si>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</si>
  <si>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</si>
  <si>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</si>
  <si>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</si>
  <si>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</si>
  <si>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</si>
  <si>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</si>
  <si>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</si>
  <si>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</si>
  <si>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</si>
  <si>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</si>
  <si>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</si>
  <si>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</si>
  <si>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</si>
  <si>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</si>
  <si>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</si>
  <si>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</si>
  <si>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</si>
  <si>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</si>
  <si>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</si>
  <si>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</si>
  <si>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</si>
  <si>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</si>
  <si>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</si>
  <si>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</si>
  <si>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</si>
  <si>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</si>
  <si>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</si>
  <si>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</si>
  <si>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</si>
  <si>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</si>
  <si>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</si>
  <si>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</si>
  <si>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</si>
  <si>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</si>
  <si>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</si>
  <si>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</si>
  <si>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</si>
  <si>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</si>
  <si>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</si>
  <si>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</si>
  <si>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</si>
  <si>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</si>
  <si>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</si>
  <si>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</si>
  <si>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</si>
  <si>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</si>
  <si>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</si>
  <si>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</si>
  <si>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</si>
  <si>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</si>
  <si>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</si>
  <si>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</si>
  <si>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</si>
  <si>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</si>
  <si>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</si>
  <si>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</si>
  <si>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</si>
  <si>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</si>
  <si>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</si>
  <si>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</si>
  <si>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</si>
  <si>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</si>
  <si>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</si>
  <si>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</si>
  <si>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</si>
  <si>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</si>
  <si>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</si>
  <si>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</si>
  <si>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</si>
  <si>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</si>
  <si>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</si>
  <si>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</si>
  <si>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</si>
  <si>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</si>
  <si>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</si>
  <si>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</si>
  <si>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</si>
  <si>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</si>
  <si>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</si>
  <si>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</si>
  <si>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</si>
  <si>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</si>
  <si>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</si>
  <si>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</si>
  <si>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</si>
  <si>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</si>
  <si>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</si>
  <si>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</si>
  <si>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</si>
  <si>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</si>
  <si>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</si>
  <si>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</si>
  <si>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</si>
  <si>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</si>
  <si>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</si>
  <si>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</si>
  <si>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</si>
  <si>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</si>
  <si>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</si>
  <si>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</si>
  <si>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</si>
  <si>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</si>
  <si>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</si>
  <si>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</si>
  <si>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</si>
  <si>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</si>
  <si>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</si>
  <si>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</si>
  <si>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</si>
  <si>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</si>
  <si>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</si>
  <si>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</si>
  <si>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</si>
  <si>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</si>
  <si>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</si>
  <si>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</si>
  <si>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</si>
  <si>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</si>
  <si>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</si>
  <si>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</si>
  <si>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</si>
  <si>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</si>
  <si>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</si>
  <si>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</si>
  <si>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</si>
  <si>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</si>
  <si>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</si>
  <si>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</si>
  <si>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</si>
  <si>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</si>
  <si>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</si>
  <si>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</si>
  <si>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</si>
  <si>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</si>
  <si>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</si>
  <si>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</si>
  <si>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</si>
  <si>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</si>
  <si>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</si>
  <si>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</si>
  <si>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</si>
  <si>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</si>
  <si>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</si>
  <si>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</si>
  <si>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</si>
  <si>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</si>
  <si>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</si>
  <si>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</si>
  <si>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</si>
  <si>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</si>
  <si>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</si>
  <si>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</si>
  <si>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</si>
  <si>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</si>
  <si>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</si>
  <si>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</si>
  <si>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</si>
  <si>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</si>
  <si>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</si>
  <si>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</si>
  <si>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</si>
  <si>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</si>
  <si>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</si>
  <si>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</si>
  <si>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</si>
  <si>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</si>
  <si>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</si>
  <si>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</si>
  <si>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</si>
  <si>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</si>
  <si>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</si>
  <si>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</si>
  <si>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</si>
  <si>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</si>
  <si>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</si>
  <si>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</si>
  <si>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</si>
  <si>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</si>
  <si>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</si>
  <si>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</si>
  <si>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</si>
  <si>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</si>
  <si>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</si>
  <si>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</si>
  <si>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</si>
  <si>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</si>
  <si>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</si>
  <si>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</si>
  <si>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</si>
  <si>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</si>
  <si>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</si>
  <si>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</si>
  <si>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</si>
  <si>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</si>
  <si>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</si>
  <si>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</si>
  <si>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</si>
  <si>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</si>
  <si>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</si>
  <si>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</si>
  <si>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</si>
  <si>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</si>
  <si>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</si>
  <si>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</si>
  <si>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</si>
  <si>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</si>
  <si>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</si>
  <si>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</si>
  <si>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</si>
  <si>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</si>
  <si>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</si>
  <si>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</si>
  <si>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</si>
  <si>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</si>
  <si>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</si>
  <si>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</si>
  <si>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</si>
  <si>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</si>
  <si>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</si>
  <si>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</si>
  <si>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</si>
  <si>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</si>
  <si>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</si>
  <si>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</si>
  <si>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</si>
  <si>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</si>
  <si>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</si>
  <si>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</si>
  <si>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</si>
  <si>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</si>
  <si>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</si>
  <si>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</si>
  <si>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</si>
  <si>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</si>
  <si>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</si>
  <si>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</si>
  <si>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</si>
  <si>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</si>
  <si>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</si>
  <si>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</si>
  <si>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</si>
  <si>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</si>
  <si>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</si>
  <si>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</si>
  <si>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</si>
  <si>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</si>
  <si>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</si>
  <si>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</si>
  <si>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</si>
  <si>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</si>
  <si>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</si>
  <si>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</si>
  <si>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</si>
  <si>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</si>
  <si>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</si>
  <si>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</si>
  <si>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</si>
  <si>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</si>
  <si>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</si>
  <si>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</si>
  <si>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</si>
  <si>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</si>
  <si>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</si>
  <si>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</si>
  <si>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</si>
  <si>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</si>
  <si>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</si>
  <si>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</si>
  <si>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</si>
  <si>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</si>
  <si>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</si>
  <si>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</si>
  <si>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</si>
  <si>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</si>
  <si>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</si>
  <si>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</si>
  <si>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</si>
  <si>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</si>
  <si>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</si>
  <si>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</si>
  <si>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</si>
  <si>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</si>
  <si>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</si>
  <si>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</si>
  <si>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</si>
  <si>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</si>
  <si>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</si>
  <si>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</si>
  <si>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</si>
  <si>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</si>
  <si>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</si>
  <si>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</si>
  <si>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</si>
  <si>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</si>
  <si>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</si>
  <si>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</si>
  <si>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</si>
  <si>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</si>
  <si>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</si>
  <si>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</si>
  <si>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</si>
  <si>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</si>
  <si>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</si>
  <si>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</si>
  <si>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</si>
  <si>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</si>
  <si>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</si>
  <si>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</si>
  <si>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</si>
  <si>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</si>
  <si>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</si>
  <si>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</si>
  <si>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</si>
  <si>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</si>
  <si>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</si>
  <si>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</si>
  <si>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</si>
  <si>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</si>
  <si>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</si>
  <si>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</si>
  <si>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</si>
  <si>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</si>
  <si>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</si>
  <si>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</si>
  <si>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</si>
  <si>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</si>
  <si>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</si>
  <si>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</si>
  <si>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</si>
  <si>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</si>
  <si>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</si>
  <si>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</si>
  <si>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</si>
  <si>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</si>
  <si>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</si>
  <si>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</si>
  <si>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</si>
  <si>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</si>
  <si>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</si>
  <si>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</si>
  <si>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</si>
  <si>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</si>
  <si>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</si>
  <si>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</si>
  <si>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</si>
  <si>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</si>
  <si>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</si>
  <si>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</si>
  <si>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</si>
  <si>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</si>
  <si>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</si>
  <si>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</si>
  <si>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</si>
  <si>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</si>
  <si>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</si>
  <si>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</si>
  <si>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</si>
  <si>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</si>
  <si>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</si>
  <si>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</si>
  <si>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</si>
  <si>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</si>
  <si>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</si>
  <si>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</si>
  <si>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</si>
  <si>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</si>
  <si>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</si>
  <si>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</si>
  <si>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</si>
  <si>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</si>
  <si>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</si>
  <si>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</si>
  <si>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</si>
  <si>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</si>
  <si>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</si>
  <si>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</si>
  <si>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</si>
  <si>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</si>
  <si>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</si>
  <si>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</si>
  <si>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</si>
  <si>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</si>
  <si>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</si>
  <si>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</si>
  <si>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</si>
  <si>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</si>
  <si>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</si>
  <si>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</si>
  <si>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</si>
  <si>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</si>
  <si>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</si>
  <si>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</si>
  <si>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</si>
  <si>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</si>
  <si>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</si>
  <si>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</si>
  <si>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</si>
  <si>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</si>
  <si>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</si>
  <si>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</si>
  <si>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</si>
  <si>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</si>
  <si>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</si>
  <si>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</si>
  <si>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</si>
  <si>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</si>
  <si>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</si>
  <si>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</si>
  <si>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</si>
  <si>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</si>
  <si>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</si>
  <si>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</si>
  <si>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</si>
  <si>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</si>
  <si>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</si>
  <si>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</si>
  <si>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</si>
  <si>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</si>
  <si>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</si>
  <si>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</si>
  <si>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</si>
  <si>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</si>
  <si>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</si>
  <si>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</si>
  <si>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</si>
  <si>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</si>
  <si>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</si>
  <si>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</si>
  <si>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</si>
  <si>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</si>
  <si>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</si>
  <si>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</si>
  <si>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</si>
  <si>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</si>
  <si>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</si>
  <si>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</si>
  <si>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</si>
  <si>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</si>
  <si>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</si>
  <si>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</si>
  <si>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</si>
  <si>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</si>
  <si>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</si>
  <si>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</si>
  <si>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</si>
  <si>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</si>
  <si>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</si>
  <si>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</si>
  <si>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</si>
  <si>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</si>
  <si>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</si>
  <si>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</si>
  <si>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</si>
  <si>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</si>
  <si>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</si>
  <si>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</si>
  <si>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</si>
  <si>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</si>
  <si>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</si>
  <si>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</si>
  <si>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</si>
  <si>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</si>
  <si>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</si>
  <si>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</si>
  <si>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</si>
  <si>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</si>
  <si>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</si>
  <si>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</si>
  <si>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</si>
  <si>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</si>
  <si>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</si>
  <si>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</si>
  <si>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</si>
  <si>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</si>
  <si>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</si>
  <si>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</si>
  <si>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</si>
  <si>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</si>
  <si>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</si>
  <si>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</si>
  <si>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</si>
  <si>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</si>
  <si>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</si>
  <si>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</si>
  <si>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</si>
  <si>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</si>
  <si>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</si>
  <si>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</si>
  <si>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</si>
  <si>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</si>
  <si>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</si>
  <si>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</si>
  <si>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</si>
  <si>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</si>
  <si>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</si>
  <si>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</si>
  <si>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</si>
  <si>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</si>
  <si>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</si>
  <si>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</si>
  <si>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</si>
  <si>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</si>
  <si>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</si>
  <si>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</si>
  <si>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</si>
  <si>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</si>
  <si>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</si>
  <si>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</si>
  <si>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</si>
  <si>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</si>
  <si>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</si>
  <si>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</si>
  <si>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</si>
  <si>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</si>
  <si>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</si>
  <si>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</si>
  <si>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</si>
  <si>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</si>
  <si>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</si>
  <si>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</si>
  <si>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</si>
  <si>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</si>
  <si>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</si>
  <si>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</si>
  <si>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</si>
  <si>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</si>
  <si>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</si>
  <si>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</si>
  <si>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</si>
  <si>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</si>
  <si>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</si>
  <si>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</si>
  <si>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</si>
  <si>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</si>
  <si>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</si>
  <si>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</si>
  <si>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</si>
  <si>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</si>
  <si>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</si>
  <si>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</si>
  <si>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</si>
  <si>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</si>
  <si>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</si>
  <si>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</si>
  <si>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</si>
  <si>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</si>
  <si>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</si>
  <si>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</si>
  <si>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</si>
  <si>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</si>
  <si>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</si>
  <si>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</si>
  <si>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</si>
  <si>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</si>
  <si>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</si>
  <si>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</si>
  <si>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</si>
  <si>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</si>
  <si>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</si>
  <si>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</si>
  <si>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</si>
  <si>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</si>
  <si>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</si>
  <si>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</si>
  <si>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</si>
  <si>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</si>
  <si>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</si>
  <si>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</si>
  <si>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</si>
  <si>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</si>
  <si>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</si>
  <si>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</si>
  <si>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</si>
  <si>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</si>
  <si>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</si>
  <si>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</si>
  <si>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</si>
  <si>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</si>
  <si>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</si>
  <si>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</si>
  <si>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</si>
  <si>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</si>
  <si>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</si>
  <si>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</si>
  <si>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</si>
  <si>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</si>
  <si>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</si>
  <si>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</si>
  <si>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</si>
  <si>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</si>
  <si>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</si>
  <si>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</si>
  <si>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</si>
  <si>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</si>
  <si>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</si>
  <si>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</si>
  <si>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</si>
  <si>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</si>
  <si>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</si>
  <si>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</si>
  <si>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</si>
  <si>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</si>
  <si>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</si>
  <si>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</si>
  <si>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</si>
  <si>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</si>
  <si>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</si>
  <si>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</si>
  <si>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</si>
  <si>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</si>
  <si>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</si>
  <si>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</si>
  <si>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</si>
  <si>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</si>
  <si>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</si>
  <si>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</si>
  <si>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</si>
  <si>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</si>
  <si>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</si>
  <si>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</si>
  <si>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</si>
  <si>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</si>
  <si>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</si>
  <si>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</si>
  <si>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</si>
  <si>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</si>
  <si>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</si>
  <si>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</si>
  <si>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</si>
  <si>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</si>
  <si>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</si>
  <si>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</si>
  <si>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</si>
  <si>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</si>
  <si>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</si>
  <si>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</si>
  <si>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</si>
  <si>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</si>
  <si>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</si>
  <si>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</si>
  <si>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</si>
  <si>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</si>
  <si>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</si>
  <si>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</si>
  <si>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</si>
  <si>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</si>
  <si>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</si>
  <si>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</si>
  <si>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</si>
  <si>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</si>
  <si>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</si>
  <si>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</si>
  <si>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</si>
  <si>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</si>
  <si>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</si>
  <si>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</si>
  <si>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</si>
  <si>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</si>
  <si>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</si>
  <si>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</si>
  <si>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</si>
  <si>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</si>
  <si>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</si>
  <si>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</si>
  <si>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</si>
  <si>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</si>
  <si>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</si>
  <si>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</si>
  <si>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</si>
  <si>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</si>
  <si>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</si>
  <si>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</si>
  <si>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</si>
  <si>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</si>
  <si>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</si>
  <si>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</si>
  <si>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</si>
  <si>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</si>
  <si>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</si>
  <si>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</si>
  <si>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</si>
  <si>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</si>
  <si>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</si>
  <si>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</si>
  <si>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</si>
  <si>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</si>
  <si>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</si>
  <si>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</si>
  <si>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</si>
  <si>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</si>
  <si>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</si>
  <si>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</si>
  <si>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</si>
  <si>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</si>
  <si>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</si>
  <si>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</si>
  <si>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</si>
  <si>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</si>
  <si>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</si>
  <si>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</si>
  <si>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</si>
  <si>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</si>
  <si>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</si>
  <si>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</si>
  <si>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</si>
  <si>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</si>
  <si>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</si>
  <si>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</si>
  <si>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</si>
  <si>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</si>
  <si>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</si>
  <si>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</si>
  <si>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</si>
  <si>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</si>
  <si>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</si>
  <si>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</si>
  <si>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</si>
  <si>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</si>
  <si>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</si>
  <si>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</si>
  <si>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</si>
  <si>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</si>
  <si>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</si>
  <si>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</si>
  <si>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</si>
  <si>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</si>
  <si>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</si>
  <si>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</si>
  <si>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</si>
  <si>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</si>
  <si>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</si>
  <si>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</si>
  <si>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</si>
  <si>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</si>
  <si>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</si>
  <si>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</si>
  <si>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</si>
  <si>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</si>
  <si>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</si>
  <si>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</si>
  <si>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</si>
  <si>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</si>
  <si>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</si>
  <si>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</si>
  <si>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</si>
  <si>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</si>
  <si>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</si>
  <si>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</si>
  <si>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</si>
  <si>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</si>
  <si>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</si>
  <si>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</si>
  <si>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</si>
  <si>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</si>
  <si>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</si>
  <si>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</si>
  <si>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</si>
  <si>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</si>
  <si>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</si>
  <si>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</si>
  <si>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</si>
  <si>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</si>
  <si>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</si>
  <si>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</si>
  <si>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</si>
  <si>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</si>
  <si>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</si>
  <si>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</si>
  <si>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</si>
  <si>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</si>
  <si>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</si>
  <si>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</si>
  <si>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</si>
  <si>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</si>
  <si>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</si>
  <si>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</si>
  <si>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</si>
  <si>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</si>
  <si>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</si>
  <si>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</si>
  <si>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</si>
  <si>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</si>
  <si>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</si>
  <si>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</si>
  <si>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</si>
  <si>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</si>
  <si>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</si>
  <si>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</si>
  <si>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</si>
  <si>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</si>
  <si>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</si>
  <si>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</si>
  <si>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</si>
  <si>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</si>
  <si>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</si>
  <si>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</si>
  <si>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</si>
  <si>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</si>
  <si>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</si>
  <si>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</si>
  <si>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</si>
  <si>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</si>
  <si>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</si>
  <si>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</si>
  <si>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</si>
  <si>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</si>
  <si>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</si>
  <si>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</si>
  <si>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</si>
  <si>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</si>
  <si>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</si>
  <si>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</si>
  <si>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</si>
  <si>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</si>
  <si>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</si>
  <si>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</si>
  <si>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</si>
  <si>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</si>
  <si>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</si>
  <si>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</si>
  <si>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</si>
  <si>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</si>
  <si>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</si>
  <si>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</si>
  <si>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</si>
  <si>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</si>
  <si>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</si>
  <si>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</si>
  <si>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</si>
  <si>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</si>
  <si>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</si>
  <si>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</si>
  <si>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</si>
  <si>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</si>
  <si>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</si>
  <si>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</si>
  <si>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</si>
  <si>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</si>
  <si>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</si>
  <si>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</si>
  <si>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</si>
  <si>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</si>
  <si>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</si>
  <si>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</si>
  <si>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</si>
  <si>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</si>
  <si>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</si>
  <si>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</si>
  <si>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</si>
  <si>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</si>
  <si>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</si>
  <si>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</si>
  <si>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</si>
  <si>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</si>
  <si>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</si>
  <si>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</si>
  <si>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</si>
  <si>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</si>
  <si>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</si>
  <si>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</si>
  <si>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</si>
  <si>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</si>
  <si>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</si>
  <si>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</si>
  <si>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</si>
  <si>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</si>
  <si>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</si>
  <si>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</si>
  <si>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</si>
  <si>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</si>
  <si>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</si>
  <si>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</si>
  <si>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</si>
  <si>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</si>
  <si>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</si>
  <si>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</si>
  <si>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</si>
  <si>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</si>
  <si>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</si>
  <si>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</si>
  <si>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</si>
  <si>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</si>
  <si>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</si>
  <si>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</si>
  <si>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</si>
  <si>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</si>
  <si>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</si>
  <si>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</si>
  <si>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</si>
  <si>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</si>
  <si>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</si>
  <si>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</si>
  <si>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</si>
  <si>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</si>
  <si>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</si>
  <si>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</si>
  <si>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</si>
  <si>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</si>
  <si>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</si>
  <si>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</si>
  <si>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</si>
  <si>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</si>
  <si>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</si>
  <si>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</si>
  <si>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</si>
  <si>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</si>
  <si>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</si>
  <si>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</si>
  <si>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</si>
  <si>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</si>
  <si>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</si>
  <si>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</si>
  <si>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</si>
  <si>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</si>
  <si>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</si>
  <si>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</si>
  <si>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</si>
  <si>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</si>
  <si>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</si>
  <si>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</si>
  <si>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</si>
  <si>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</si>
  <si>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</si>
  <si>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</si>
  <si>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</si>
  <si>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</si>
  <si>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</si>
  <si>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</si>
  <si>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</si>
  <si>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</si>
  <si>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</si>
  <si>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</si>
  <si>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</si>
  <si>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</si>
  <si>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</si>
  <si>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</si>
  <si>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</si>
  <si>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</si>
  <si>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</si>
  <si>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</si>
  <si>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</si>
  <si>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</si>
  <si>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</si>
  <si>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</si>
  <si>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</si>
  <si>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</si>
  <si>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</si>
  <si>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</si>
  <si>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</si>
  <si>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</si>
  <si>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</si>
  <si>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</si>
  <si>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</si>
  <si>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</si>
  <si>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</si>
  <si>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</si>
  <si>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</si>
  <si>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</si>
  <si>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</si>
  <si>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</si>
  <si>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</si>
  <si>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</si>
  <si>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</si>
  <si>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</si>
  <si>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</si>
  <si>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</si>
  <si>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</si>
  <si>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</si>
  <si>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</si>
  <si>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</si>
  <si>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</si>
  <si>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</si>
  <si>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</si>
  <si>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</si>
  <si>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</si>
  <si>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</si>
  <si>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</si>
  <si>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</si>
  <si>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</si>
  <si>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</si>
  <si>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</si>
  <si>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</si>
  <si>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</si>
  <si>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</si>
  <si>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</si>
  <si>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</si>
  <si>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</si>
  <si>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</si>
  <si>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</si>
  <si>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</si>
  <si>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</si>
  <si>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</si>
  <si>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</si>
  <si>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</si>
  <si>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</si>
  <si>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</si>
  <si>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</si>
  <si>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</si>
  <si>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</si>
  <si>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</si>
  <si>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</si>
  <si>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</si>
  <si>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</si>
  <si>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</si>
  <si>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</si>
  <si>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</si>
  <si>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</si>
  <si>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</si>
  <si>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</si>
  <si>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</si>
  <si>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</si>
  <si>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</si>
  <si>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</si>
  <si>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</si>
  <si>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</si>
  <si>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</si>
  <si>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</si>
  <si>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</si>
  <si>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</si>
  <si>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</si>
  <si>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</si>
  <si>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</si>
  <si>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</si>
  <si>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</si>
  <si>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</si>
  <si>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</si>
  <si>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</si>
  <si>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</si>
  <si>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</si>
  <si>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</si>
  <si>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</si>
  <si>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</si>
  <si>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</si>
  <si>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</si>
  <si>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</si>
  <si>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</si>
  <si>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</si>
  <si>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</si>
  <si>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</si>
  <si>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</si>
  <si>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</si>
  <si>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</si>
  <si>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</si>
  <si>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</si>
  <si>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</si>
  <si>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</si>
  <si>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</si>
  <si>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</si>
  <si>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</si>
  <si>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</si>
  <si>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</si>
  <si>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</si>
  <si>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</si>
  <si>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</si>
  <si>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</si>
  <si>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</si>
  <si>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</si>
  <si>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</si>
  <si>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</si>
  <si>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</si>
  <si>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</si>
  <si>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</si>
  <si>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</si>
  <si>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</si>
  <si>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</si>
  <si>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</si>
  <si>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</si>
  <si>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</si>
  <si>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</si>
  <si>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</si>
  <si>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</si>
  <si>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</si>
  <si>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</si>
  <si>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</si>
  <si>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</si>
  <si>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</si>
  <si>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</si>
  <si>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</si>
  <si>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</si>
  <si>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</si>
  <si>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</si>
  <si>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</si>
  <si>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</si>
  <si>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</si>
  <si>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</si>
  <si>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</si>
  <si>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</si>
  <si>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</si>
  <si>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</si>
  <si>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</si>
  <si>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</si>
  <si>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</si>
  <si>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</si>
  <si>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</si>
  <si>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</si>
  <si>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</si>
  <si>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</si>
  <si>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</si>
  <si>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</si>
  <si>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</si>
  <si>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</si>
  <si>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</si>
  <si>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</si>
  <si>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</si>
  <si>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</si>
  <si>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</si>
  <si>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</si>
  <si>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</si>
  <si>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</si>
  <si>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</si>
  <si>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</si>
  <si>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</si>
  <si>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</si>
  <si>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</si>
  <si>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</si>
  <si>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</si>
  <si>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</si>
  <si>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</si>
  <si>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</si>
  <si>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</si>
  <si>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</si>
  <si>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</si>
  <si>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</si>
  <si>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</si>
  <si>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</si>
  <si>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</si>
  <si>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</si>
  <si>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</si>
  <si>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</si>
  <si>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</si>
  <si>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</si>
  <si>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</si>
  <si>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</si>
  <si>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</si>
  <si>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</si>
  <si>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</si>
  <si>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</si>
  <si>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</si>
  <si>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</si>
  <si>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</si>
  <si>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</si>
  <si>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</si>
  <si>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</si>
  <si>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</si>
  <si>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</si>
  <si>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</si>
  <si>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</si>
  <si>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</si>
  <si>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</si>
  <si>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</si>
  <si>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</si>
  <si>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</si>
  <si>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</si>
  <si>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</si>
  <si>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</si>
  <si>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</si>
  <si>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</si>
  <si>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</si>
  <si>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</si>
  <si>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</si>
  <si>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</si>
  <si>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</si>
  <si>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</si>
  <si>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</si>
  <si>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</si>
  <si>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</si>
  <si>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</si>
  <si>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</si>
  <si>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</si>
  <si>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</si>
  <si>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</si>
  <si>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</si>
  <si>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</si>
  <si>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</si>
  <si>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</si>
  <si>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</si>
  <si>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</si>
  <si>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</si>
  <si>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</si>
  <si>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</si>
  <si>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</si>
  <si>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</si>
  <si>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</si>
  <si>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</si>
  <si>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</si>
  <si>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</si>
  <si>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</si>
  <si>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</si>
  <si>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</si>
  <si>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</si>
  <si>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</si>
  <si>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</si>
  <si>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</si>
  <si>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</si>
  <si>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</si>
  <si>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</si>
  <si>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</si>
  <si>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</si>
  <si>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</si>
  <si>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</si>
  <si>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</si>
  <si>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</si>
  <si>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</si>
  <si>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</si>
  <si>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</si>
  <si>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</si>
  <si>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</si>
  <si>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</si>
  <si>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</si>
  <si>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</si>
  <si>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</si>
  <si>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</si>
  <si>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</si>
  <si>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</si>
  <si>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</si>
  <si>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</si>
  <si>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</si>
  <si>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</si>
  <si>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</si>
  <si>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</si>
  <si>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</si>
  <si>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</si>
  <si>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</si>
  <si>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</si>
  <si>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</si>
  <si>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</si>
  <si>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</si>
  <si>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</si>
  <si>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</si>
  <si>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</si>
  <si>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</si>
  <si>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</si>
  <si>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</si>
  <si>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</si>
  <si>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</si>
  <si>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</si>
  <si>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</si>
  <si>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</si>
  <si>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</si>
  <si>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</si>
  <si>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</si>
  <si>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</si>
  <si>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</si>
  <si>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</si>
  <si>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</si>
  <si>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</si>
  <si>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</si>
  <si>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</si>
  <si>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</si>
  <si>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</si>
  <si>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</si>
  <si>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</si>
  <si>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</si>
  <si>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</si>
  <si>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</si>
  <si>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</si>
  <si>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</si>
  <si>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</si>
  <si>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</si>
  <si>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</si>
  <si>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</si>
  <si>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</si>
  <si>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</si>
  <si>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</si>
  <si>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</si>
  <si>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</si>
  <si>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</si>
  <si>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</si>
  <si>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</si>
  <si>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</si>
  <si>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</si>
  <si>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</si>
  <si>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</si>
  <si>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</si>
  <si>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</si>
  <si>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</si>
  <si>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</si>
  <si>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</si>
  <si>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</si>
  <si>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</si>
  <si>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</si>
  <si>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</si>
  <si>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</si>
  <si>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</si>
  <si>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</si>
  <si>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</si>
  <si>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</si>
  <si>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</si>
  <si>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</si>
  <si>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</si>
  <si>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</si>
  <si>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</si>
  <si>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</si>
  <si>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</si>
  <si>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</si>
  <si>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</si>
  <si>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</si>
  <si>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</si>
  <si>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</si>
  <si>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</si>
  <si>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</si>
  <si>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</si>
  <si>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</si>
  <si>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</si>
  <si>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</si>
  <si>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</si>
  <si>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</si>
  <si>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</si>
  <si>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</si>
  <si>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</si>
  <si>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</si>
  <si>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</si>
  <si>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</si>
  <si>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</si>
  <si>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</si>
  <si>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</si>
  <si>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</si>
  <si>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</si>
  <si>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</si>
  <si>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</si>
  <si>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</si>
  <si>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</si>
  <si>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</si>
  <si>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</si>
  <si>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</si>
  <si>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</si>
  <si>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</si>
  <si>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</si>
  <si>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</si>
  <si>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</si>
  <si>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</si>
  <si>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</si>
  <si>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</si>
  <si>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</si>
  <si>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</si>
  <si>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</si>
  <si>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</si>
  <si>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</si>
  <si>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</si>
  <si>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</si>
  <si>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</si>
  <si>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</si>
  <si>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</si>
  <si>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</si>
  <si>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</si>
  <si>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</si>
  <si>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</si>
  <si>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</si>
  <si>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</si>
  <si>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</si>
  <si>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</si>
  <si>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</si>
  <si>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</si>
  <si>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</si>
  <si>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</si>
  <si>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</si>
  <si>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</si>
  <si>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</si>
  <si>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</si>
  <si>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</si>
  <si>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</si>
  <si>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</si>
  <si>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</si>
  <si>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</si>
  <si>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</si>
  <si>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</si>
  <si>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</si>
  <si>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</si>
  <si>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</si>
  <si>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</si>
  <si>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</si>
  <si>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</si>
  <si>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</si>
  <si>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</si>
  <si>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</si>
  <si>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</si>
  <si>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</si>
  <si>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</si>
  <si>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</si>
  <si>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</si>
  <si>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</si>
  <si>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</si>
  <si>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</si>
  <si>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</si>
  <si>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</si>
  <si>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</si>
  <si>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</si>
  <si>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</si>
  <si>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</si>
  <si>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</si>
  <si>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</si>
  <si>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</si>
  <si>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</si>
  <si>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</si>
  <si>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</si>
  <si>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</si>
  <si>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</si>
  <si>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</si>
  <si>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</si>
  <si>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</si>
  <si>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</si>
  <si>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</si>
  <si>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</si>
  <si>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</si>
  <si>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</si>
  <si>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</si>
  <si>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</si>
  <si>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</si>
  <si>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</si>
  <si>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</si>
  <si>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</si>
  <si>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</si>
  <si>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</si>
  <si>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</si>
  <si>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</si>
  <si>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</si>
  <si>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</si>
  <si>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</si>
  <si>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</si>
  <si>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</si>
  <si>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</si>
  <si>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</si>
  <si>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</si>
  <si>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</si>
  <si>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</si>
  <si>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</si>
  <si>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</si>
  <si>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</si>
  <si>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</si>
  <si>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</si>
  <si>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</si>
  <si>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</si>
  <si>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</si>
  <si>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</si>
  <si>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</si>
  <si>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</si>
  <si>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</si>
  <si>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</si>
  <si>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</si>
  <si>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</si>
  <si>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</si>
  <si>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</si>
  <si>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</si>
  <si>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</si>
  <si>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</si>
  <si>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</si>
  <si>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</si>
  <si>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</si>
  <si>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</si>
  <si>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</si>
  <si>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</si>
  <si>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</si>
  <si>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</si>
  <si>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</si>
  <si>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</si>
  <si>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</si>
  <si>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</si>
  <si>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</si>
  <si>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</si>
  <si>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</si>
  <si>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</si>
  <si>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</si>
  <si>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</si>
  <si>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</si>
  <si>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</si>
  <si>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</si>
  <si>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</si>
  <si>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</si>
  <si>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</si>
  <si>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</si>
  <si>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</si>
  <si>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</si>
  <si>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</si>
  <si>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</si>
  <si>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</si>
  <si>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</si>
  <si>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</si>
  <si>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</si>
  <si>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</si>
  <si>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</si>
  <si>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</si>
  <si>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</si>
  <si>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</si>
  <si>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</si>
  <si>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</si>
  <si>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</si>
  <si>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</si>
  <si>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</si>
  <si>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</si>
  <si>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</si>
  <si>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</si>
  <si>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</si>
  <si>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</si>
  <si>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</si>
  <si>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</si>
  <si>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</si>
  <si>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</si>
  <si>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</si>
  <si>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</si>
  <si>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</si>
  <si>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</si>
  <si>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</si>
  <si>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</si>
  <si>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</si>
  <si>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</si>
  <si>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</si>
  <si>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</si>
  <si>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</si>
  <si>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</si>
  <si>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</si>
  <si>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</si>
  <si>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</si>
  <si>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</si>
  <si>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</si>
  <si>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</si>
  <si>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</si>
  <si>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</si>
  <si>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</si>
  <si>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</si>
  <si>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</si>
  <si>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</si>
  <si>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</si>
  <si>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</si>
  <si>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</si>
  <si>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</si>
  <si>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</si>
  <si>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</si>
  <si>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</si>
  <si>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</si>
  <si>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</si>
  <si>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</si>
  <si>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</si>
  <si>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</si>
  <si>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</si>
  <si>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</si>
  <si>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</si>
  <si>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</si>
  <si>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</si>
  <si>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</si>
  <si>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</si>
  <si>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</si>
  <si>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</si>
  <si>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</si>
  <si>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</si>
  <si>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</si>
  <si>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</si>
  <si>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</si>
  <si>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</si>
  <si>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</si>
  <si>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</si>
  <si>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</si>
  <si>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</si>
  <si>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</si>
  <si>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</si>
  <si>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</si>
  <si>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</si>
  <si>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</si>
  <si>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</si>
  <si>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</si>
  <si>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</si>
  <si>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</si>
  <si>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</si>
  <si>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</si>
  <si>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</si>
  <si>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</si>
  <si>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</si>
  <si>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</si>
  <si>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</si>
  <si>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</si>
  <si>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</si>
  <si>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</si>
  <si>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</si>
  <si>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</si>
  <si>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</si>
  <si>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</si>
  <si>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</si>
  <si>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</si>
  <si>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</si>
  <si>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</si>
  <si>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</si>
  <si>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</si>
  <si>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</si>
  <si>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</si>
  <si>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</si>
  <si>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</si>
  <si>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</si>
  <si>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</si>
  <si>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</si>
  <si>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</si>
  <si>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</si>
  <si>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</si>
  <si>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</si>
  <si>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</si>
  <si>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</si>
  <si>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</si>
  <si>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</si>
  <si>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</si>
  <si>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</si>
  <si>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</si>
  <si>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</si>
  <si>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</si>
  <si>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</si>
  <si>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</si>
  <si>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</si>
  <si>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</si>
  <si>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</si>
  <si>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</si>
  <si>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</si>
  <si>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</si>
  <si>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</si>
  <si>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</si>
  <si>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</si>
  <si>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</si>
  <si>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</si>
  <si>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</si>
  <si>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</si>
  <si>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</si>
  <si>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</si>
  <si>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</si>
  <si>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</si>
  <si>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</si>
  <si>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</si>
  <si>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</si>
  <si>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</si>
  <si>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</si>
  <si>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</si>
  <si>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</si>
  <si>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</si>
  <si>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</si>
  <si>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</si>
  <si>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</si>
  <si>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</si>
  <si>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</si>
  <si>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</si>
  <si>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</si>
  <si>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</si>
  <si>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</si>
  <si>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</si>
  <si>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</si>
  <si>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</si>
  <si>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</si>
  <si>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</si>
  <si>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</si>
  <si>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</si>
  <si>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</si>
  <si>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</si>
  <si>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</si>
  <si>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</si>
  <si>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</si>
  <si>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</si>
  <si>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</si>
  <si>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</si>
  <si>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</si>
  <si>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</si>
  <si>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</si>
  <si>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</si>
  <si>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</si>
  <si>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</si>
  <si>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</si>
  <si>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</si>
  <si>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</si>
  <si>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</si>
  <si>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</si>
  <si>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</si>
  <si>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</si>
  <si>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</si>
  <si>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</si>
  <si>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</si>
  <si>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</si>
  <si>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</si>
  <si>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</si>
  <si>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</si>
  <si>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</si>
  <si>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</si>
  <si>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</si>
  <si>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</si>
  <si>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</si>
  <si>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</si>
  <si>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</si>
  <si>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</si>
  <si>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</si>
  <si>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</si>
  <si>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</si>
  <si>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</si>
  <si>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</si>
  <si>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</si>
  <si>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</si>
  <si>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</si>
  <si>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</si>
  <si>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</si>
  <si>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</si>
  <si>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</si>
  <si>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</si>
  <si>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</si>
  <si>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</si>
  <si>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</si>
  <si>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</si>
  <si>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</si>
  <si>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</si>
  <si>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</si>
  <si>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</si>
  <si>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</si>
  <si>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</si>
  <si>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</si>
  <si>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</si>
  <si>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</si>
  <si>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</si>
  <si>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</si>
  <si>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</si>
  <si>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</si>
  <si>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</si>
  <si>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</si>
  <si>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</si>
  <si>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</si>
  <si>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</si>
  <si>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</si>
  <si>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</si>
  <si>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</si>
  <si>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</si>
  <si>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</si>
  <si>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</si>
  <si>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</si>
  <si>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</si>
  <si>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</si>
  <si>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</si>
  <si>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</si>
  <si>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</si>
  <si>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</si>
  <si>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</si>
  <si>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</si>
  <si>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</si>
  <si>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</si>
  <si>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</si>
  <si>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</si>
  <si>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</si>
  <si>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</si>
  <si>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</si>
  <si>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</si>
  <si>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</si>
  <si>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</si>
  <si>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</si>
  <si>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</si>
  <si>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</si>
  <si>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</si>
  <si>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</si>
  <si>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</si>
  <si>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</si>
  <si>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</si>
  <si>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</si>
  <si>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</si>
  <si>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</si>
  <si>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</si>
  <si>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</si>
  <si>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</si>
  <si>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</si>
  <si>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</si>
  <si>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</si>
  <si>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</si>
  <si>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</si>
  <si>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</si>
  <si>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</si>
  <si>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</si>
  <si>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</si>
  <si>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</si>
  <si>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</si>
  <si>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</si>
  <si>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</si>
  <si>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</si>
  <si>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</si>
  <si>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</si>
  <si>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</si>
  <si>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</si>
  <si>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</si>
  <si>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</si>
  <si>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</si>
  <si>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</si>
  <si>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</si>
  <si>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</si>
  <si>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</si>
  <si>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</si>
  <si>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</si>
  <si>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</si>
  <si>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</si>
  <si>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</si>
  <si>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</si>
  <si>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</si>
  <si>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</si>
  <si>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</si>
  <si>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</si>
  <si>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</si>
  <si>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</si>
  <si>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</si>
  <si>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</si>
  <si>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</si>
  <si>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</si>
  <si>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</si>
  <si>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</si>
  <si>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</si>
  <si>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</si>
  <si>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</si>
  <si>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</si>
  <si>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</si>
  <si>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</si>
  <si>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</si>
  <si>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</si>
  <si>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</si>
  <si>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</si>
  <si>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</si>
  <si>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</si>
  <si>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</si>
  <si>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</si>
  <si>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</si>
  <si>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</si>
  <si>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</si>
  <si>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</si>
  <si>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</si>
  <si>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</si>
  <si>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</si>
  <si>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</si>
  <si>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</si>
  <si>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</si>
  <si>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</si>
  <si>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</si>
  <si>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</si>
  <si>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</si>
  <si>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</si>
  <si>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</si>
  <si>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</si>
  <si>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</si>
  <si>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</si>
  <si>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</si>
  <si>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</si>
  <si>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</si>
  <si>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</si>
  <si>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</si>
  <si>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</si>
  <si>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</si>
  <si>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</si>
  <si>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</si>
  <si>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</si>
  <si>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</si>
  <si>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</si>
  <si>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</si>
  <si>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</si>
  <si>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</si>
  <si>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</si>
  <si>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</si>
  <si>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</si>
  <si>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</si>
  <si>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</si>
  <si>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</si>
  <si>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</si>
  <si>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</si>
  <si>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</si>
  <si>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</si>
  <si>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</si>
  <si>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</si>
  <si>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</si>
  <si>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</si>
  <si>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</si>
  <si>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</si>
  <si>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</si>
  <si>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</si>
  <si>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</si>
  <si>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</si>
  <si>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</si>
  <si>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</si>
  <si>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</si>
  <si>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</si>
  <si>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</si>
  <si>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</si>
  <si>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</si>
  <si>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</si>
  <si>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</si>
  <si>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</si>
  <si>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</si>
  <si>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</si>
  <si>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</si>
  <si>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</si>
  <si>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</si>
  <si>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</si>
  <si>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</si>
  <si>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</si>
  <si>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</si>
  <si>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</si>
  <si>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</si>
  <si>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</si>
  <si>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</si>
  <si>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</si>
  <si>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</si>
  <si>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</si>
  <si>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</si>
  <si>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</si>
  <si>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</si>
  <si>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</si>
  <si>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</si>
  <si>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</si>
  <si>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</si>
  <si>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</si>
  <si>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</si>
  <si>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</si>
  <si>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</si>
  <si>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</si>
  <si>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</si>
  <si>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</si>
  <si>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</si>
  <si>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</si>
  <si>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</si>
  <si>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</si>
  <si>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</si>
  <si>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</si>
  <si>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</si>
  <si>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</si>
  <si>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</si>
  <si>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</si>
  <si>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</si>
  <si>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</si>
  <si>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</si>
  <si>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</si>
  <si>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</si>
  <si>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</si>
  <si>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</si>
  <si>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</si>
  <si>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</si>
  <si>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</si>
  <si>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</si>
  <si>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</si>
  <si>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</si>
  <si>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</si>
  <si>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</si>
  <si>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</si>
  <si>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</si>
  <si>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</si>
  <si>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</si>
  <si>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</si>
  <si>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</si>
  <si>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</si>
  <si>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</si>
  <si>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</si>
  <si>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</si>
  <si>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</si>
  <si>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</si>
  <si>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</si>
  <si>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</si>
  <si>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</si>
  <si>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</si>
  <si>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</si>
  <si>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</si>
  <si>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</si>
  <si>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</si>
  <si>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</si>
  <si>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</si>
  <si>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</si>
  <si>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</si>
  <si>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</si>
  <si>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</si>
  <si>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</si>
  <si>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</si>
  <si>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</si>
  <si>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</si>
  <si>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</si>
  <si>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</si>
  <si>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</si>
  <si>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</si>
  <si>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</si>
  <si>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</si>
  <si>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</si>
  <si>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</si>
  <si>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</si>
  <si>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</si>
  <si>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</si>
  <si>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</si>
  <si>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</si>
  <si>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</si>
  <si>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</si>
  <si>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</si>
  <si>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</si>
  <si>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</si>
  <si>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</si>
  <si>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</si>
  <si>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</si>
  <si>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</si>
  <si>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</si>
  <si>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</si>
  <si>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</si>
  <si>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</si>
  <si>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</si>
  <si>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</si>
  <si>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</si>
  <si>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</si>
  <si>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</si>
  <si>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</si>
  <si>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</si>
  <si>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</si>
  <si>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</si>
  <si>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</si>
  <si>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</si>
  <si>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</si>
  <si>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</si>
  <si>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</si>
  <si>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</si>
  <si>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</si>
  <si>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</si>
  <si>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</si>
  <si>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</si>
  <si>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</si>
  <si>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</si>
  <si>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</si>
  <si>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</si>
  <si>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</si>
  <si>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</si>
  <si>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</si>
  <si>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</si>
  <si>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</si>
  <si>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</si>
  <si>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</si>
  <si>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</si>
  <si>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</si>
  <si>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</si>
  <si>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</si>
  <si>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</si>
  <si>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</si>
  <si>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</si>
  <si>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</si>
  <si>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</si>
  <si>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</si>
  <si>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</si>
  <si>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</si>
  <si>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</si>
  <si>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</si>
  <si>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</si>
  <si>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</si>
  <si>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</si>
  <si>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</si>
  <si>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</si>
  <si>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</si>
  <si>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</si>
  <si>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</si>
  <si>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</si>
  <si>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</si>
  <si>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</si>
  <si>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</si>
  <si>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</si>
  <si>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</si>
  <si>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</si>
  <si>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</si>
  <si>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</si>
  <si>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</si>
  <si>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</si>
  <si>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</si>
  <si>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</si>
  <si>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</si>
  <si>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</si>
  <si>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</si>
  <si>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</si>
  <si>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</si>
  <si>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</si>
  <si>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</si>
  <si>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</si>
  <si>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</si>
  <si>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</si>
  <si>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</si>
  <si>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</si>
  <si>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</si>
  <si>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</si>
  <si>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</si>
  <si>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</si>
  <si>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</si>
  <si>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</si>
  <si>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</si>
  <si>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</si>
  <si>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</si>
  <si>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</si>
  <si>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</si>
  <si>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</si>
  <si>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</si>
  <si>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</si>
  <si>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</si>
  <si>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</si>
  <si>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</si>
  <si>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</si>
  <si>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</si>
  <si>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</si>
  <si>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</si>
  <si>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</si>
  <si>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</si>
  <si>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</si>
  <si>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</si>
  <si>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</si>
  <si>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</si>
  <si>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</si>
  <si>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</si>
  <si>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</si>
  <si>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</si>
  <si>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</si>
  <si>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</si>
  <si>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</si>
  <si>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</si>
  <si>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</si>
  <si>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</si>
  <si>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</si>
  <si>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</si>
  <si>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</si>
  <si>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</si>
  <si>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</si>
  <si>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</si>
  <si>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</si>
  <si>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</si>
  <si>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</si>
  <si>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</si>
  <si>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</si>
  <si>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</si>
  <si>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</si>
  <si>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</si>
  <si>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</si>
  <si>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</si>
  <si>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</si>
  <si>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</si>
  <si>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</si>
  <si>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</si>
  <si>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</si>
  <si>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</si>
  <si>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</si>
  <si>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</si>
  <si>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</si>
  <si>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</si>
  <si>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</si>
  <si>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</si>
  <si>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</si>
  <si>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</si>
  <si>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</si>
  <si>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</si>
  <si>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</si>
  <si>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</si>
  <si>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</si>
  <si>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</si>
  <si>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</si>
  <si>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</si>
  <si>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</si>
  <si>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</si>
  <si>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</si>
  <si>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</si>
  <si>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</si>
  <si>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</si>
  <si>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</si>
  <si>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</si>
  <si>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</si>
  <si>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</si>
  <si>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</si>
  <si>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</si>
  <si>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</si>
  <si>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</si>
  <si>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</si>
  <si>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</si>
  <si>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</si>
  <si>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</si>
  <si>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</si>
  <si>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</si>
  <si>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</si>
  <si>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</si>
  <si>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</si>
  <si>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</si>
  <si>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</si>
  <si>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</si>
  <si>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</si>
  <si>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</si>
  <si>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</si>
  <si>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</si>
  <si>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</si>
  <si>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</si>
  <si>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</si>
  <si>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</si>
  <si>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</si>
  <si>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</si>
  <si>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</si>
  <si>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</si>
  <si>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</si>
  <si>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</si>
  <si>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</si>
  <si>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</si>
  <si>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</si>
  <si>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</si>
  <si>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</si>
  <si>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</si>
  <si>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</si>
  <si>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</si>
  <si>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</si>
  <si>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</si>
  <si>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</si>
  <si>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</si>
  <si>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</si>
  <si>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</si>
  <si>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</si>
  <si>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</si>
  <si>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</si>
  <si>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</si>
  <si>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</si>
  <si>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</si>
  <si>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</si>
  <si>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</si>
  <si>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</si>
  <si>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</si>
  <si>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</si>
  <si>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</si>
  <si>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</si>
  <si>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</si>
  <si>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</si>
  <si>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</si>
  <si>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</si>
  <si>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</si>
  <si>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</si>
  <si>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</si>
  <si>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</si>
  <si>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</si>
  <si>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</si>
  <si>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</si>
  <si>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</si>
  <si>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</si>
  <si>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</si>
  <si>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</si>
  <si>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</si>
  <si>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</si>
  <si>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</si>
  <si>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</si>
  <si>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</si>
  <si>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</si>
  <si>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</si>
  <si>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</si>
  <si>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</si>
  <si>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</si>
  <si>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</si>
  <si>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</si>
  <si>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</si>
  <si>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</si>
  <si>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</si>
  <si>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</si>
  <si>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</si>
  <si>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</si>
  <si>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</si>
  <si>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</si>
  <si>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</si>
  <si>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</si>
  <si>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</si>
  <si>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</si>
  <si>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</si>
  <si>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</si>
  <si>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</si>
  <si>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</si>
  <si>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</si>
  <si>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</si>
  <si>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</si>
  <si>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</si>
  <si>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</si>
  <si>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</si>
  <si>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</si>
  <si>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</si>
  <si>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</si>
  <si>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</si>
  <si>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</si>
  <si>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</si>
  <si>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</si>
  <si>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</si>
  <si>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</si>
  <si>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</si>
  <si>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</si>
  <si>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</si>
  <si>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</si>
  <si>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</si>
  <si>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</si>
  <si>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</si>
  <si>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</si>
  <si>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</si>
  <si>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</si>
  <si>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</si>
  <si>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</si>
  <si>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</si>
  <si>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</si>
  <si>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</si>
  <si>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</si>
  <si>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</si>
  <si>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</si>
  <si>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</si>
  <si>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</si>
  <si>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</si>
  <si>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</si>
  <si>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</si>
  <si>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</si>
  <si>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</si>
  <si>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</si>
  <si>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</si>
  <si>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</si>
  <si>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</si>
  <si>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</si>
  <si>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</si>
  <si>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</si>
  <si>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</si>
  <si>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</si>
  <si>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</si>
  <si>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</si>
  <si>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</si>
  <si>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</si>
  <si>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</si>
  <si>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</si>
  <si>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</si>
  <si>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</si>
  <si>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</si>
  <si>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</si>
  <si>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</si>
  <si>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</si>
  <si>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</si>
  <si>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</si>
  <si>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</si>
  <si>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</si>
  <si>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</si>
  <si>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</si>
  <si>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</si>
  <si>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</si>
  <si>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</si>
  <si>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</si>
  <si>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</si>
  <si>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</si>
  <si>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</si>
  <si>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</si>
  <si>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</si>
  <si>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</si>
  <si>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</si>
  <si>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</si>
  <si>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</si>
  <si>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</si>
  <si>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</si>
  <si>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</si>
  <si>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</si>
  <si>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</si>
  <si>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</si>
  <si>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</si>
  <si>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</si>
  <si>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</si>
  <si>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</si>
  <si>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</si>
  <si>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</si>
  <si>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</si>
  <si>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</si>
  <si>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</si>
  <si>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</si>
  <si>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</si>
  <si>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</si>
  <si>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</si>
  <si>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</si>
  <si>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</si>
  <si>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</si>
  <si>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</si>
  <si>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</si>
  <si>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</si>
  <si>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</si>
  <si>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</si>
  <si>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</si>
  <si>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</si>
  <si>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</si>
  <si>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</si>
  <si>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</si>
  <si>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</si>
  <si>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</si>
  <si>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</si>
  <si>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</si>
  <si>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</si>
  <si>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</si>
  <si>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</si>
  <si>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</si>
  <si>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</si>
  <si>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</si>
  <si>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</si>
  <si>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</si>
  <si>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</si>
  <si>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</si>
  <si>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</si>
  <si>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</si>
  <si>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</si>
  <si>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</si>
  <si>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</si>
  <si>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</si>
  <si>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</si>
  <si>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</si>
  <si>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</si>
  <si>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</si>
  <si>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</si>
  <si>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</si>
  <si>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</si>
  <si>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</si>
  <si>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</si>
  <si>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</si>
  <si>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</si>
  <si>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</si>
  <si>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</si>
  <si>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</si>
  <si>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</si>
  <si>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</si>
  <si>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</si>
  <si>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</si>
  <si>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</si>
  <si>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</si>
  <si>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</si>
  <si>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</si>
  <si>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</si>
  <si>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</si>
  <si>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</si>
  <si>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</si>
  <si>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</si>
  <si>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</si>
  <si>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</si>
  <si>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</si>
  <si>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</si>
  <si>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</si>
  <si>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</si>
  <si>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</si>
  <si>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</si>
  <si>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</si>
  <si>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</si>
  <si>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</si>
  <si>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</si>
  <si>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</si>
  <si>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</si>
  <si>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</si>
  <si>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</si>
  <si>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</si>
  <si>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</si>
  <si>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</si>
  <si>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</si>
  <si>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</si>
  <si>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</si>
  <si>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</si>
  <si>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</si>
  <si>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</si>
  <si>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</si>
  <si>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</si>
  <si>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</si>
  <si>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</si>
  <si>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</si>
  <si>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</si>
  <si>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</si>
  <si>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</si>
  <si>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</si>
  <si>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</si>
  <si>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</si>
  <si>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</si>
  <si>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</si>
  <si>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</si>
  <si>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</si>
  <si>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</si>
  <si>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</si>
  <si>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</si>
  <si>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</si>
  <si>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</si>
  <si>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</si>
  <si>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</si>
  <si>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</si>
  <si>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</si>
  <si>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</si>
  <si>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</si>
  <si>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</si>
  <si>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</si>
  <si>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</si>
  <si>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</si>
  <si>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</si>
  <si>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</si>
  <si>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</si>
  <si>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</si>
  <si>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</si>
  <si>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</si>
  <si>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</si>
  <si>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</si>
  <si>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</si>
  <si>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</si>
  <si>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</si>
  <si>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</si>
  <si>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</si>
  <si>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</si>
  <si>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</si>
  <si>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</si>
  <si>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</si>
  <si>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</si>
  <si>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</si>
  <si>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</si>
  <si>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</si>
  <si>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</si>
  <si>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</si>
  <si>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</si>
  <si>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</si>
  <si>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</si>
  <si>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</si>
  <si>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</si>
  <si>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</si>
  <si>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</si>
  <si>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</si>
  <si>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</si>
  <si>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</si>
  <si>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</si>
  <si>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</si>
  <si>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</si>
  <si>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</si>
  <si>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</si>
  <si>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</si>
  <si>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</si>
  <si>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</si>
  <si>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</si>
  <si>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</si>
  <si>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</si>
  <si>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</si>
  <si>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</si>
  <si>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</si>
  <si>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</si>
  <si>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</si>
  <si>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</si>
  <si>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</si>
  <si>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</si>
  <si>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</si>
  <si>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</si>
  <si>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</si>
  <si>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</si>
  <si>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</si>
  <si>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</si>
  <si>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</si>
  <si>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</si>
  <si>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</si>
  <si>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</si>
  <si>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</si>
  <si>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</si>
  <si>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</si>
  <si>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</si>
  <si>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</si>
  <si>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</si>
  <si>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</si>
  <si>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</si>
  <si>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</si>
  <si>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</si>
  <si>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</si>
  <si>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</si>
  <si>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</si>
  <si>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</si>
  <si>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</si>
  <si>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</si>
  <si>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</si>
  <si>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</si>
  <si>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</si>
  <si>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</si>
  <si>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</si>
  <si>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</si>
  <si>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</si>
  <si>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</si>
  <si>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</si>
  <si>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</si>
  <si>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</si>
  <si>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</si>
  <si>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</si>
  <si>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</si>
  <si>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</si>
  <si>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</si>
  <si>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</si>
  <si>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</si>
  <si>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</si>
  <si>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</si>
  <si>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</si>
  <si>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</si>
  <si>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</si>
  <si>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</si>
  <si>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</si>
  <si>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</si>
  <si>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</si>
  <si>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</si>
  <si>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</si>
  <si>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</si>
  <si>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</si>
  <si>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</si>
  <si>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</si>
  <si>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</si>
  <si>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</si>
  <si>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</si>
  <si>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</si>
  <si>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</si>
  <si>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</si>
  <si>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</si>
  <si>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</si>
  <si>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</si>
  <si>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</si>
  <si>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</si>
  <si>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</si>
  <si>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</si>
  <si>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</si>
  <si>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</si>
  <si>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</si>
  <si>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</si>
  <si>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</si>
  <si>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</si>
  <si>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</si>
  <si>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</si>
  <si>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</si>
  <si>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</si>
  <si>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</si>
  <si>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</si>
  <si>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</si>
  <si>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</si>
  <si>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</si>
  <si>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</si>
  <si>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</si>
  <si>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</si>
  <si>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</si>
  <si>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</si>
  <si>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</si>
  <si>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</si>
  <si>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</si>
  <si>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</si>
  <si>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</si>
  <si>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</si>
  <si>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</si>
  <si>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</si>
  <si>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</si>
  <si>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</si>
  <si>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</si>
  <si>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</si>
  <si>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</si>
  <si>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</si>
  <si>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</si>
  <si>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</si>
  <si>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</si>
  <si>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</si>
  <si>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</si>
  <si>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</si>
  <si>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</si>
  <si>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</si>
  <si>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</si>
  <si>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</si>
  <si>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</si>
  <si>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</si>
  <si>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</si>
  <si>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</si>
  <si>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</si>
  <si>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</si>
  <si>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</si>
  <si>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</si>
  <si>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</si>
  <si>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</si>
  <si>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</si>
  <si>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</si>
  <si>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</si>
  <si>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</si>
  <si>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</si>
  <si>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</si>
  <si>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</si>
  <si>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</si>
  <si>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</si>
  <si>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</si>
  <si>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</si>
  <si>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</si>
  <si>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</si>
  <si>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</si>
  <si>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</si>
  <si>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</si>
  <si>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</si>
  <si>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</si>
  <si>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</si>
  <si>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</si>
  <si>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</si>
  <si>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</si>
  <si>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</si>
  <si>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</si>
  <si>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</si>
  <si>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</si>
  <si>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</si>
  <si>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</si>
  <si>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</si>
  <si>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</si>
  <si>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</si>
  <si>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</si>
  <si>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</si>
  <si>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</si>
  <si>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</si>
  <si>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</si>
  <si>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</si>
  <si>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</si>
  <si>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</si>
  <si>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</si>
  <si>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</si>
  <si>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</si>
  <si>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</si>
  <si>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</si>
  <si>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</si>
  <si>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</si>
  <si>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</si>
  <si>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</si>
  <si>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</si>
  <si>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</si>
  <si>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</si>
  <si>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</si>
  <si>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</si>
  <si>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</si>
  <si>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</si>
  <si>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</si>
  <si>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</si>
  <si>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</si>
  <si>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</si>
  <si>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</si>
  <si>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</si>
  <si>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</si>
  <si>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</si>
  <si>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</si>
  <si>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</si>
  <si>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</si>
  <si>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</si>
  <si>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</si>
  <si>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</si>
  <si>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</si>
  <si>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</si>
  <si>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</si>
  <si>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</si>
  <si>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</si>
  <si>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</si>
  <si>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</si>
  <si>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</si>
  <si>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</si>
  <si>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</si>
  <si>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</si>
  <si>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</si>
  <si>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</si>
  <si>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</si>
  <si>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</si>
  <si>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</si>
  <si>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</si>
  <si>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</si>
  <si>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</si>
  <si>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</si>
  <si>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</si>
  <si>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</si>
  <si>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</si>
  <si>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</si>
  <si>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</si>
  <si>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</si>
  <si>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</si>
  <si>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</si>
  <si>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</si>
  <si>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</si>
  <si>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</si>
  <si>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</si>
  <si>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</si>
  <si>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</si>
  <si>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</si>
  <si>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</si>
  <si>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</si>
  <si>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</si>
  <si>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</si>
  <si>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</si>
  <si>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</si>
  <si>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</si>
  <si>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</si>
  <si>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</si>
  <si>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</si>
  <si>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</si>
  <si>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</si>
  <si>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</si>
  <si>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</si>
  <si>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</si>
  <si>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</si>
  <si>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</si>
  <si>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</si>
  <si>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</si>
  <si>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</si>
  <si>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</si>
  <si>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</si>
  <si>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</si>
  <si>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</si>
  <si>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</si>
  <si>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</si>
  <si>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</si>
  <si>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</si>
  <si>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</si>
  <si>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</si>
  <si>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</si>
  <si>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</si>
  <si>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</si>
  <si>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</si>
  <si>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</si>
  <si>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</si>
  <si>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</si>
  <si>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</si>
  <si>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</si>
  <si>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</si>
  <si>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</si>
  <si>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</si>
  <si>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</si>
  <si>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</si>
  <si>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</si>
  <si>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</si>
  <si>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</si>
  <si>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</si>
  <si>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</si>
  <si>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</si>
  <si>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</si>
  <si>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</si>
  <si>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</si>
  <si>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</si>
  <si>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</si>
  <si>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</si>
  <si>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</si>
  <si>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</si>
  <si>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</si>
  <si>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</si>
  <si>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</si>
  <si>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</si>
  <si>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</si>
  <si>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</si>
  <si>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</si>
  <si>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</si>
  <si>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</si>
  <si>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</si>
  <si>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</si>
  <si>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</si>
  <si>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</si>
  <si>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</si>
  <si>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</si>
  <si>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</si>
  <si>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</si>
  <si>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</si>
  <si>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</si>
  <si>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</si>
  <si>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</si>
  <si>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</si>
  <si>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</si>
  <si>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</si>
  <si>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</si>
  <si>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</si>
  <si>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</si>
  <si>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</si>
  <si>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</si>
  <si>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</si>
  <si>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</si>
  <si>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</si>
  <si>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</si>
  <si>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</si>
  <si>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</si>
  <si>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</si>
  <si>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</si>
  <si>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</si>
  <si>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</si>
  <si>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</si>
  <si>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</si>
  <si>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</si>
  <si>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</si>
  <si>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</si>
  <si>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</si>
  <si>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</si>
  <si>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</si>
  <si>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</si>
  <si>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</si>
  <si>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</si>
  <si>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</si>
  <si>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</si>
  <si>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</si>
  <si>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</si>
  <si>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</si>
  <si>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</si>
  <si>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</si>
  <si>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</si>
  <si>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</si>
  <si>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</si>
  <si>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</si>
  <si>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</si>
  <si>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</si>
  <si>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</si>
  <si>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</si>
  <si>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</si>
  <si>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</si>
  <si>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</si>
  <si>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</si>
  <si>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</si>
  <si>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</si>
  <si>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</si>
  <si>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</si>
  <si>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</si>
  <si>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</si>
  <si>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</si>
  <si>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</si>
  <si>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</si>
  <si>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</si>
  <si>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</si>
  <si>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</si>
  <si>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</si>
  <si>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</si>
  <si>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</si>
  <si>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</si>
  <si>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</si>
  <si>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</si>
  <si>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</si>
  <si>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</si>
  <si>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</si>
  <si>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</si>
  <si>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</si>
  <si>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</si>
  <si>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</si>
  <si>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</si>
  <si>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</si>
  <si>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</si>
  <si>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</si>
  <si>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</si>
  <si>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</si>
  <si>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</si>
  <si>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</si>
  <si>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</si>
  <si>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</si>
  <si>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</si>
  <si>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</si>
  <si>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</si>
  <si>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</si>
  <si>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</si>
  <si>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</si>
  <si>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</si>
  <si>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</si>
  <si>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</si>
  <si>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</si>
  <si>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</si>
  <si>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</si>
  <si>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</si>
  <si>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</si>
  <si>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</si>
  <si>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</si>
  <si>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</si>
  <si>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</si>
  <si>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</si>
  <si>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</si>
  <si>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</si>
  <si>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</si>
  <si>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</si>
  <si>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</si>
  <si>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</si>
  <si>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</si>
  <si>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</si>
  <si>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</si>
  <si>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</si>
  <si>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</si>
  <si>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</si>
  <si>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</si>
  <si>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</si>
  <si>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</si>
  <si>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</si>
  <si>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</si>
  <si>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</si>
  <si>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</si>
  <si>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</si>
  <si>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</si>
  <si>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</si>
  <si>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</si>
  <si>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</si>
  <si>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</si>
  <si>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</si>
  <si>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</si>
  <si>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</si>
  <si>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</si>
  <si>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</si>
  <si>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</si>
  <si>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</si>
  <si>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</si>
  <si>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</si>
  <si>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</si>
  <si>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</si>
  <si>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</si>
  <si>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</si>
  <si>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</si>
  <si>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</si>
  <si>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</si>
  <si>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</si>
  <si>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</si>
  <si>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</si>
  <si>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</si>
  <si>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</si>
  <si>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</si>
  <si>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</si>
  <si>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</si>
  <si>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</si>
  <si>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</si>
  <si>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</si>
  <si>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</si>
  <si>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</si>
  <si>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</si>
  <si>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</si>
  <si>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</si>
  <si>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</si>
  <si>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</si>
  <si>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</si>
  <si>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</si>
  <si>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</si>
  <si>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</si>
  <si>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</si>
  <si>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</si>
  <si>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</si>
  <si>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</si>
  <si>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</si>
  <si>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</si>
  <si>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</si>
  <si>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</si>
  <si>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</si>
  <si>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</si>
  <si>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</si>
  <si>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</si>
  <si>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</si>
  <si>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</si>
  <si>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</si>
  <si>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</si>
  <si>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</si>
  <si>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</si>
  <si>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</si>
  <si>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</si>
  <si>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</si>
  <si>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</si>
  <si>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</si>
  <si>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</si>
  <si>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</si>
  <si>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</si>
  <si>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</si>
  <si>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</si>
  <si>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</si>
  <si>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</si>
  <si>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</si>
  <si>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</si>
  <si>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</si>
  <si>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</si>
  <si>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</si>
  <si>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</si>
  <si>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</si>
  <si>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</si>
  <si>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</si>
  <si>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</si>
  <si>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</si>
  <si>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</si>
  <si>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</si>
  <si>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</si>
  <si>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</si>
  <si>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</si>
  <si>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</si>
  <si>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</si>
  <si>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</si>
  <si>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</si>
  <si>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</si>
  <si>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</si>
  <si>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</si>
  <si>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</si>
  <si>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</si>
  <si>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</si>
  <si>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</si>
  <si>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</si>
  <si>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</si>
  <si>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</si>
  <si>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</si>
  <si>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</si>
  <si>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</si>
  <si>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</si>
  <si>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</si>
  <si>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</si>
  <si>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</si>
  <si>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</si>
  <si>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</si>
  <si>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</si>
  <si>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</si>
  <si>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</si>
  <si>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</si>
  <si>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</si>
  <si>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</si>
  <si>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</si>
  <si>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</si>
  <si>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</si>
  <si>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</si>
  <si>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</si>
  <si>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</si>
  <si>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</si>
  <si>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</si>
  <si>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</si>
  <si>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</si>
  <si>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</si>
  <si>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</si>
  <si>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</si>
  <si>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</si>
  <si>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</si>
  <si>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</si>
  <si>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</si>
  <si>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</si>
  <si>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</si>
  <si>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</si>
  <si>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</si>
  <si>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</si>
  <si>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</si>
  <si>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</si>
  <si>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</si>
  <si>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</si>
  <si>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</si>
  <si>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</si>
  <si>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</si>
  <si>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</si>
  <si>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</si>
  <si>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</si>
  <si>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</si>
  <si>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</si>
  <si>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</si>
  <si>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</si>
  <si>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</si>
  <si>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</si>
  <si>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</si>
  <si>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</si>
  <si>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</si>
  <si>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</si>
  <si>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</si>
  <si>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</si>
  <si>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</si>
  <si>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</si>
  <si>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</si>
  <si>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</si>
  <si>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</si>
  <si>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</si>
  <si>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</si>
  <si>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</si>
  <si>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</si>
  <si>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</si>
  <si>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</si>
  <si>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</si>
  <si>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</si>
  <si>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</si>
  <si>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</si>
  <si>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</si>
  <si>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</si>
  <si>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</si>
  <si>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</si>
  <si>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</si>
  <si>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</si>
  <si>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</si>
  <si>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</si>
  <si>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</si>
  <si>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</si>
  <si>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</si>
  <si>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</si>
  <si>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</si>
  <si>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</si>
  <si>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</si>
  <si>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</si>
  <si>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</si>
  <si>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</si>
  <si>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</si>
  <si>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</si>
  <si>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</si>
  <si>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</si>
  <si>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</si>
  <si>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</si>
  <si>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</si>
  <si>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</si>
  <si>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</si>
  <si>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</si>
  <si>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</si>
  <si>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</si>
  <si>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</si>
  <si>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</si>
  <si>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</si>
  <si>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</si>
  <si>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</si>
  <si>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</si>
  <si>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</si>
  <si>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</si>
  <si>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</si>
  <si>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</si>
  <si>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</si>
  <si>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</si>
  <si>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</si>
  <si>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</si>
  <si>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</si>
  <si>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</si>
  <si>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</si>
  <si>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</si>
  <si>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</si>
  <si>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</si>
  <si>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</si>
  <si>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</si>
  <si>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</si>
  <si>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</si>
  <si>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</si>
  <si>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</si>
  <si>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</si>
  <si>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</si>
  <si>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</si>
  <si>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</si>
  <si>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</si>
  <si>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</si>
  <si>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</si>
  <si>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</si>
  <si>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</si>
  <si>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</si>
  <si>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</si>
  <si>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</si>
  <si>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</si>
  <si>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</si>
  <si>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</si>
  <si>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</si>
  <si>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</si>
  <si>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</si>
  <si>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</si>
  <si>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</si>
  <si>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</si>
  <si>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</si>
  <si>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</si>
  <si>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</si>
  <si>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</si>
  <si>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</si>
  <si>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</si>
  <si>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</si>
  <si>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</si>
  <si>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</si>
  <si>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</si>
  <si>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</si>
  <si>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</si>
  <si>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</si>
  <si>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</si>
  <si>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</si>
  <si>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</si>
  <si>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</si>
  <si>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</si>
  <si>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</si>
  <si>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</si>
  <si>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</si>
  <si>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</si>
  <si>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</si>
  <si>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</si>
  <si>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</si>
  <si>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</si>
  <si>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</si>
  <si>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</si>
  <si>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</si>
  <si>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</si>
  <si>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</si>
  <si>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</si>
  <si>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</si>
  <si>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</si>
  <si>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</si>
  <si>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</si>
  <si>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</si>
  <si>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</si>
  <si>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</si>
  <si>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</si>
  <si>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</si>
  <si>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</si>
  <si>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</si>
  <si>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</si>
  <si>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</si>
  <si>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</si>
  <si>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</si>
  <si>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</si>
  <si>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</si>
  <si>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</si>
  <si>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</si>
  <si>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</si>
  <si>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</si>
  <si>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</si>
  <si>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</si>
  <si>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</si>
  <si>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</si>
  <si>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</si>
  <si>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</si>
  <si>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</si>
  <si>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</si>
  <si>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</si>
  <si>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</si>
  <si>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</si>
  <si>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</si>
  <si>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</si>
  <si>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</si>
  <si>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</si>
  <si>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</si>
  <si>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</si>
  <si>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</si>
  <si>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</si>
  <si>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</si>
  <si>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</si>
  <si>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</si>
  <si>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</si>
  <si>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</si>
  <si>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</si>
  <si>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</si>
  <si>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</si>
  <si>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</si>
  <si>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</si>
  <si>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</si>
  <si>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</si>
  <si>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</si>
  <si>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</si>
  <si>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</si>
  <si>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</si>
  <si>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</si>
  <si>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</si>
  <si>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</si>
  <si>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</si>
  <si>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</si>
  <si>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</si>
  <si>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</si>
  <si>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</si>
  <si>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</si>
  <si>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</si>
  <si>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</si>
  <si>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</si>
  <si>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</si>
  <si>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</si>
  <si>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</si>
  <si>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</si>
  <si>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</si>
  <si>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</si>
  <si>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</si>
  <si>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</si>
  <si>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</si>
  <si>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</si>
  <si>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</si>
  <si>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</si>
  <si>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</si>
  <si>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</si>
  <si>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</si>
  <si>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</si>
  <si>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</si>
  <si>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</si>
  <si>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</si>
  <si>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</si>
  <si>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</si>
  <si>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</si>
  <si>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</si>
  <si>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</si>
  <si>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</si>
  <si>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</si>
  <si>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</si>
  <si>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</si>
  <si>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</si>
  <si>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</si>
  <si>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</si>
  <si>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</si>
  <si>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</si>
  <si>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</si>
  <si>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</si>
  <si>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</si>
  <si>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</si>
  <si>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</si>
  <si>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</si>
  <si>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</si>
  <si>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</si>
  <si>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</si>
  <si>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</si>
  <si>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</si>
  <si>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</si>
  <si>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</si>
  <si>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</si>
  <si>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</si>
  <si>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</si>
  <si>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</si>
  <si>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</si>
  <si>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</si>
  <si>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</si>
  <si>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</si>
  <si>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</si>
  <si>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</si>
  <si>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</si>
  <si>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</si>
  <si>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</si>
  <si>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</si>
  <si>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</si>
  <si>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</si>
  <si>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</si>
  <si>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</si>
  <si>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</si>
  <si>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</si>
  <si>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</si>
  <si>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</si>
  <si>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</si>
  <si>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</si>
  <si>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</si>
  <si>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</si>
  <si>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</si>
  <si>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</si>
  <si>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</si>
  <si>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</si>
  <si>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</si>
  <si>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</si>
  <si>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</si>
  <si>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</si>
  <si>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</si>
  <si>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</si>
  <si>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</si>
  <si>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</si>
  <si>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</si>
  <si>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</si>
  <si>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</si>
  <si>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</si>
  <si>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</si>
  <si>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</si>
  <si>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</si>
  <si>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</si>
  <si>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</si>
  <si>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</si>
  <si>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</si>
  <si>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</si>
  <si>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</si>
  <si>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</si>
  <si>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</si>
  <si>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</si>
  <si>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</si>
  <si>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</si>
  <si>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</si>
  <si>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</si>
  <si>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</si>
  <si>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</si>
  <si>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</si>
  <si>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</si>
  <si>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</si>
  <si>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</si>
  <si>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</si>
  <si>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</si>
  <si>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</si>
  <si>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</si>
  <si>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</si>
  <si>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</si>
  <si>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</si>
  <si>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</si>
  <si>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</si>
  <si>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</si>
  <si>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</si>
  <si>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</si>
  <si>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</si>
  <si>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</si>
  <si>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</si>
  <si>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</si>
  <si>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</si>
  <si>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</si>
  <si>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</si>
  <si>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</si>
  <si>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</si>
  <si>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</si>
  <si>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</si>
  <si>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</si>
  <si>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</si>
  <si>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</si>
  <si>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</si>
  <si>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</si>
  <si>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</si>
  <si>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</si>
  <si>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</si>
  <si>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</si>
  <si>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</si>
  <si>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</si>
  <si>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</si>
  <si>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</si>
  <si>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</si>
  <si>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</si>
  <si>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</si>
  <si>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</si>
  <si>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</si>
  <si>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</si>
  <si>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</si>
  <si>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</si>
  <si>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</si>
  <si>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</si>
  <si>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</si>
  <si>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</si>
  <si>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</si>
  <si>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</si>
  <si>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</si>
  <si>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</si>
  <si>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</si>
  <si>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</si>
  <si>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</si>
  <si>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</si>
  <si>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</si>
  <si>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</si>
  <si>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</si>
  <si>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</si>
  <si>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</si>
  <si>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</si>
  <si>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</si>
  <si>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</si>
  <si>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</si>
  <si>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</si>
  <si>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</si>
  <si>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</si>
  <si>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</si>
  <si>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</si>
  <si>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</si>
  <si>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</si>
  <si>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</si>
  <si>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</si>
  <si>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</si>
  <si>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</si>
  <si>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</si>
  <si>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</si>
  <si>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</si>
  <si>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</si>
  <si>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</si>
  <si>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</si>
  <si>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</si>
  <si>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</si>
  <si>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</si>
  <si>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</si>
  <si>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</si>
  <si>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</si>
  <si>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</si>
  <si>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</si>
  <si>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</si>
  <si>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</si>
  <si>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</si>
  <si>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</si>
  <si>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</si>
  <si>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</si>
  <si>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</si>
  <si>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</si>
  <si>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</si>
  <si>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</si>
  <si>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</si>
  <si>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</si>
  <si>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</si>
  <si>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</si>
  <si>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</si>
  <si>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</si>
  <si>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</si>
  <si>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</si>
  <si>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</si>
  <si>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</si>
  <si>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</si>
  <si>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</si>
  <si>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</si>
  <si>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</si>
  <si>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</si>
  <si>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</si>
  <si>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</si>
  <si>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</si>
  <si>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</si>
  <si>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</si>
  <si>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</si>
  <si>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</si>
  <si>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</si>
  <si>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</si>
  <si>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</si>
  <si>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</si>
  <si>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</si>
  <si>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</si>
  <si>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</si>
  <si>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</si>
  <si>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</si>
  <si>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</si>
  <si>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</si>
  <si>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</si>
  <si>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</si>
  <si>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</si>
  <si>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</si>
  <si>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</si>
  <si>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</si>
  <si>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</si>
  <si>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</si>
  <si>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</si>
  <si>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</si>
  <si>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</si>
  <si>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</si>
  <si>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</si>
  <si>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</si>
  <si>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</si>
  <si>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</si>
  <si>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</si>
  <si>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</si>
  <si>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</si>
  <si>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</si>
  <si>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</si>
  <si>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</si>
  <si>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</si>
  <si>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</si>
  <si>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</si>
  <si>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</si>
  <si>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</si>
  <si>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</si>
  <si>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</si>
  <si>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</si>
  <si>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</si>
  <si>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</si>
  <si>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</si>
  <si>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</si>
  <si>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</si>
  <si>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</si>
  <si>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</si>
  <si>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</si>
  <si>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</si>
  <si>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</si>
  <si>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</si>
  <si>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</si>
  <si>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</si>
  <si>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</si>
  <si>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</si>
  <si>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</si>
  <si>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</si>
  <si>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</si>
  <si>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</si>
  <si>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</si>
  <si>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</si>
  <si>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</si>
  <si>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</si>
  <si>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</si>
  <si>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</si>
  <si>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</si>
  <si>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</si>
  <si>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</si>
  <si>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</si>
  <si>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</si>
  <si>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</si>
  <si>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</si>
  <si>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</si>
  <si>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</si>
  <si>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</si>
  <si>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</si>
  <si>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</si>
  <si>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</si>
  <si>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</si>
  <si>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</si>
  <si>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</si>
  <si>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</si>
  <si>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</si>
  <si>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</si>
  <si>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</si>
  <si>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</si>
  <si>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</si>
  <si>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</si>
  <si>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</si>
  <si>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</si>
  <si>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</si>
  <si>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</si>
  <si>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</si>
  <si>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</si>
  <si>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</si>
  <si>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</si>
  <si>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</si>
  <si>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</si>
  <si>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</si>
  <si>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</si>
  <si>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</si>
  <si>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</si>
  <si>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</si>
  <si>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</si>
  <si>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</si>
  <si>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</si>
  <si>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</si>
  <si>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</si>
  <si>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</si>
  <si>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</si>
  <si>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</si>
  <si>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</si>
  <si>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</si>
  <si>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</si>
  <si>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</si>
  <si>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</si>
  <si>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</si>
  <si>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</si>
  <si>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</si>
  <si>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</si>
  <si>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</si>
  <si>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</si>
  <si>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</si>
  <si>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</si>
  <si>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</si>
  <si>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</si>
  <si>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</si>
  <si>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</si>
  <si>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</si>
  <si>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</si>
  <si>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</si>
  <si>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</si>
  <si>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</si>
  <si>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</si>
  <si>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</si>
  <si>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</si>
  <si>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</si>
  <si>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</si>
  <si>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</si>
  <si>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</si>
  <si>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</si>
  <si>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</si>
  <si>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</si>
  <si>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</si>
  <si>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</si>
  <si>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</si>
  <si>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</si>
  <si>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</si>
  <si>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</si>
  <si>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</si>
  <si>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</si>
  <si>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</si>
  <si>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</si>
  <si>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</si>
  <si>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</si>
  <si>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</si>
  <si>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</si>
  <si>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</si>
  <si>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</si>
  <si>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</si>
  <si>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</si>
  <si>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</si>
  <si>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</si>
  <si>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</si>
  <si>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</si>
  <si>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</si>
  <si>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</si>
  <si>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</si>
  <si>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</si>
  <si>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</si>
  <si>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</si>
  <si>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</si>
  <si>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</si>
  <si>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</si>
  <si>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</si>
  <si>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</si>
  <si>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</si>
  <si>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</si>
  <si>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</si>
  <si>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</si>
  <si>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</si>
  <si>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</si>
  <si>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</si>
  <si>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</si>
  <si>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</si>
  <si>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</si>
  <si>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</si>
  <si>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</si>
  <si>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</si>
  <si>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</si>
  <si>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</si>
  <si>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</si>
  <si>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</si>
  <si>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</si>
  <si>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</si>
  <si>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</si>
  <si>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</si>
  <si>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</si>
  <si>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</si>
  <si>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</si>
  <si>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</si>
  <si>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</si>
  <si>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</si>
  <si>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</si>
  <si>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</si>
  <si>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</si>
  <si>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</si>
  <si>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</si>
  <si>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</si>
  <si>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</si>
  <si>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</si>
  <si>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</si>
  <si>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</si>
  <si>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</si>
  <si>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</si>
  <si>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</si>
  <si>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</si>
  <si>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</si>
  <si>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</si>
  <si>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</si>
  <si>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</si>
  <si>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</si>
  <si>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</si>
  <si>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</si>
  <si>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</si>
  <si>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</si>
  <si>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</si>
  <si>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</si>
  <si>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</si>
  <si>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</si>
  <si>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</si>
  <si>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</si>
  <si>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</si>
  <si>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</si>
  <si>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</si>
  <si>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</si>
  <si>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</si>
  <si>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</si>
  <si>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</si>
  <si>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</si>
  <si>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</si>
  <si>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</si>
  <si>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</si>
  <si>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</si>
  <si>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</si>
  <si>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</si>
  <si>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</si>
  <si>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</si>
  <si>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</si>
  <si>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</si>
  <si>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</si>
  <si>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</si>
  <si>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</si>
  <si>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</si>
  <si>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</si>
  <si>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</si>
  <si>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</si>
  <si>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</si>
  <si>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</si>
  <si>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</si>
  <si>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</si>
  <si>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</si>
  <si>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</si>
  <si>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</si>
  <si>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</si>
  <si>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</si>
  <si>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</si>
  <si>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</si>
  <si>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</si>
  <si>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</si>
  <si>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</si>
  <si>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</si>
  <si>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</si>
  <si>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</si>
  <si>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</si>
  <si>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</si>
  <si>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</si>
  <si>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</si>
  <si>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</si>
  <si>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</si>
  <si>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</si>
  <si>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</si>
  <si>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</si>
  <si>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</si>
  <si>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</si>
  <si>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</si>
  <si>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</si>
  <si>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</si>
  <si>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</si>
  <si>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</si>
  <si>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</si>
  <si>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</si>
  <si>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</si>
  <si>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</si>
  <si>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</si>
  <si>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</si>
  <si>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</si>
  <si>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</si>
  <si>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</si>
  <si>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</si>
  <si>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</si>
  <si>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</si>
  <si>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</si>
  <si>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</si>
  <si>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</si>
  <si>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</si>
  <si>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</si>
  <si>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</si>
  <si>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</si>
  <si>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</si>
  <si>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</si>
  <si>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</si>
  <si>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</si>
  <si>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</si>
  <si>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</si>
  <si>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</si>
  <si>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</si>
  <si>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</si>
  <si>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</si>
  <si>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</si>
  <si>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</si>
  <si>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</si>
  <si>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</si>
  <si>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</si>
  <si>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</si>
  <si>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</si>
  <si>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</si>
  <si>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</si>
  <si>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</si>
  <si>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</si>
  <si>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</si>
  <si>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</si>
  <si>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</si>
  <si>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</si>
  <si>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</si>
  <si>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</si>
  <si>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</si>
  <si>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</si>
  <si>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</si>
  <si>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</si>
  <si>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</si>
  <si>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</si>
  <si>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</si>
  <si>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</si>
  <si>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</si>
  <si>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</si>
  <si>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</si>
  <si>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</si>
  <si>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</si>
  <si>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</si>
  <si>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</si>
  <si>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</si>
  <si>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</si>
  <si>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</si>
  <si>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</si>
  <si>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</si>
  <si>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</si>
  <si>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</si>
  <si>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</si>
  <si>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</si>
  <si>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</si>
  <si>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</si>
  <si>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</si>
  <si>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</si>
  <si>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</si>
  <si>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</si>
  <si>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</si>
  <si>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</si>
  <si>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</si>
  <si>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</si>
  <si>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</si>
  <si>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</si>
  <si>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</si>
  <si>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</si>
  <si>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</si>
  <si>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</si>
  <si>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</si>
  <si>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</si>
  <si>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</si>
  <si>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</si>
  <si>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</si>
  <si>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</si>
  <si>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</si>
  <si>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</si>
  <si>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</si>
  <si>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</si>
  <si>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</si>
  <si>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</si>
  <si>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</si>
  <si>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</si>
  <si>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</si>
  <si>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</si>
  <si>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</si>
  <si>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</si>
  <si>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</si>
  <si>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</si>
  <si>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</si>
  <si>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</si>
  <si>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</si>
  <si>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</si>
  <si>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</si>
  <si>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</si>
  <si>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</si>
  <si>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</si>
  <si>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</si>
  <si>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</si>
  <si>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</si>
  <si>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</si>
  <si>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</si>
  <si>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</si>
  <si>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</si>
  <si>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</si>
  <si>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</si>
  <si>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</si>
  <si>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</si>
  <si>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</si>
  <si>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</si>
  <si>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</si>
  <si>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</si>
  <si>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</si>
  <si>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</si>
  <si>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</si>
  <si>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</si>
  <si>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</si>
  <si>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</si>
  <si>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</si>
  <si>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</si>
  <si>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</si>
  <si>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</si>
  <si>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</si>
  <si>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</si>
  <si>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</si>
  <si>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</si>
  <si>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</si>
  <si>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</si>
  <si>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</si>
  <si>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</si>
  <si>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</si>
  <si>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</si>
  <si>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</si>
  <si>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</si>
  <si>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</si>
  <si>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</si>
  <si>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</si>
  <si>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</si>
  <si>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</si>
  <si>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</si>
  <si>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</si>
  <si>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</si>
  <si>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</si>
  <si>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</si>
  <si>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</si>
  <si>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</si>
  <si>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</si>
  <si>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</si>
  <si>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</si>
  <si>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</si>
  <si>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</si>
  <si>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</si>
  <si>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</si>
  <si>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</si>
  <si>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</si>
  <si>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</si>
  <si>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</si>
  <si>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</si>
  <si>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</si>
  <si>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</si>
  <si>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</si>
  <si>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</si>
  <si>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</si>
  <si>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</si>
  <si>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</si>
  <si>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</si>
  <si>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</si>
  <si>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</si>
  <si>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</si>
  <si>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</si>
  <si>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</si>
  <si>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</si>
  <si>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</si>
  <si>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</si>
  <si>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</si>
  <si>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</si>
  <si>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</si>
  <si>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</si>
  <si>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</si>
  <si>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</si>
  <si>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</si>
  <si>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</si>
  <si>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</si>
  <si>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</si>
  <si>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</si>
  <si>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</si>
  <si>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</si>
  <si>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</si>
  <si>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</si>
  <si>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</si>
  <si>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</si>
  <si>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</si>
  <si>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</si>
  <si>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</si>
  <si>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</si>
  <si>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</si>
  <si>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</si>
  <si>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</si>
  <si>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</si>
  <si>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</si>
  <si>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</si>
  <si>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</si>
  <si>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</si>
  <si>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</si>
  <si>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</si>
  <si>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</si>
  <si>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</si>
  <si>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</si>
  <si>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</si>
  <si>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</si>
  <si>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</si>
  <si>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</si>
  <si>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</si>
  <si>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</si>
  <si>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</si>
  <si>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</si>
  <si>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</si>
  <si>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</si>
  <si>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</si>
  <si>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</si>
  <si>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</si>
  <si>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</si>
  <si>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</si>
  <si>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</si>
  <si>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</si>
  <si>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</si>
  <si>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</si>
  <si>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</si>
  <si>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</si>
  <si>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</si>
  <si>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</si>
  <si>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</si>
  <si>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</si>
  <si>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</si>
  <si>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</si>
  <si>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</si>
  <si>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</si>
  <si>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</si>
  <si>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</si>
  <si>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</si>
  <si>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</si>
  <si>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</si>
  <si>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</si>
  <si>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</si>
  <si>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</si>
  <si>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</si>
  <si>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</si>
  <si>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</si>
  <si>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</si>
  <si>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</si>
  <si>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</si>
  <si>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</si>
  <si>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</si>
  <si>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</si>
  <si>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</si>
  <si>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</si>
  <si>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</si>
  <si>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</si>
  <si>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</si>
  <si>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</si>
  <si>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</si>
  <si>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</si>
  <si>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</si>
  <si>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</si>
  <si>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</si>
  <si>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</si>
  <si>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</si>
  <si>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</si>
  <si>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</si>
  <si>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</si>
  <si>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</si>
  <si>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</si>
  <si>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</si>
  <si>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</si>
  <si>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</si>
  <si>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</si>
  <si>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</si>
  <si>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</si>
  <si>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</si>
  <si>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</si>
  <si>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</si>
  <si>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</si>
  <si>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</si>
  <si>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</si>
  <si>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</si>
  <si>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</si>
  <si>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</si>
  <si>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</si>
  <si>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</si>
  <si>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</si>
  <si>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</si>
  <si>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</si>
  <si>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</si>
  <si>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</si>
  <si>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</si>
  <si>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</si>
  <si>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</si>
  <si>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</si>
  <si>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</si>
  <si>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</si>
  <si>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</si>
  <si>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</si>
  <si>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</si>
  <si>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</si>
  <si>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</si>
  <si>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</si>
  <si>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</si>
  <si>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</si>
  <si>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</si>
  <si>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</si>
  <si>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</si>
  <si>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</si>
  <si>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</si>
  <si>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</si>
  <si>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</si>
  <si>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</si>
  <si>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</si>
  <si>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</si>
  <si>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</si>
  <si>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</si>
  <si>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</si>
  <si>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</si>
  <si>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</si>
  <si>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</si>
  <si>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</si>
  <si>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</si>
  <si>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</si>
  <si>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</si>
  <si>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</si>
  <si>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</si>
  <si>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</si>
  <si>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</si>
  <si>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</si>
  <si>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</si>
  <si>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</si>
  <si>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</si>
  <si>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</si>
  <si>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</si>
  <si>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</si>
  <si>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</si>
  <si>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</si>
  <si>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</si>
  <si>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</si>
  <si>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</si>
  <si>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</si>
  <si>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</si>
  <si>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</si>
  <si>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</si>
  <si>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</si>
  <si>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</si>
  <si>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</si>
  <si>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</si>
  <si>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</si>
  <si>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</si>
  <si>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</si>
  <si>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</si>
  <si>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</si>
  <si>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</si>
  <si>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</si>
  <si>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</si>
  <si>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</si>
  <si>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</si>
  <si>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</si>
  <si>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</si>
  <si>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</si>
  <si>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</si>
  <si>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</si>
  <si>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</si>
  <si>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</si>
  <si>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</si>
  <si>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</si>
  <si>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</si>
  <si>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</si>
  <si>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</si>
  <si>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</si>
  <si>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</si>
  <si>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</si>
  <si>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</si>
  <si>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</si>
  <si>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</si>
  <si>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</si>
  <si>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</si>
  <si>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</si>
  <si>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</si>
  <si>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</si>
  <si>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</si>
  <si>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</si>
  <si>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</si>
  <si>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</si>
  <si>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</si>
  <si>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</si>
  <si>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</si>
  <si>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</si>
  <si>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</si>
  <si>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</si>
  <si>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</si>
  <si>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</si>
  <si>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</si>
  <si>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</si>
  <si>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</si>
  <si>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</si>
  <si>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</si>
  <si>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</si>
  <si>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</si>
  <si>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</si>
  <si>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</si>
  <si>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</si>
  <si>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</si>
  <si>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</si>
  <si>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</si>
  <si>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</si>
  <si>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</si>
  <si>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</si>
  <si>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</si>
  <si>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</si>
  <si>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</si>
  <si>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</si>
  <si>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</si>
  <si>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</si>
  <si>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</si>
  <si>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</si>
  <si>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</si>
  <si>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</si>
  <si>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</si>
  <si>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</si>
  <si>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</si>
  <si>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</si>
  <si>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</si>
  <si>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</si>
  <si>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</si>
  <si>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</si>
  <si>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</si>
  <si>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</si>
  <si>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</si>
  <si>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</si>
  <si>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</si>
  <si>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</si>
  <si>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</si>
  <si>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</si>
  <si>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</si>
  <si>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</si>
  <si>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</si>
  <si>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</si>
  <si>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</si>
  <si>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</si>
  <si>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</si>
  <si>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</si>
  <si>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</si>
  <si>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</si>
  <si>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</si>
  <si>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</si>
  <si>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</si>
  <si>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</si>
  <si>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</si>
  <si>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</si>
  <si>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</si>
  <si>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</si>
  <si>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</si>
  <si>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</si>
  <si>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</si>
  <si>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</si>
  <si>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</si>
  <si>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</si>
  <si>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</si>
  <si>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</si>
  <si>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</si>
  <si>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</si>
  <si>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</si>
  <si>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</si>
  <si>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</si>
  <si>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</si>
  <si>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</si>
  <si>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</si>
  <si>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</si>
  <si>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</si>
  <si>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</si>
  <si>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</si>
  <si>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</si>
  <si>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</si>
  <si>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</si>
  <si>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</si>
  <si>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</si>
  <si>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</si>
  <si>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</si>
  <si>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</si>
  <si>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</si>
  <si>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</si>
  <si>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</si>
  <si>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</si>
  <si>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</si>
  <si>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</si>
  <si>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</si>
  <si>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</si>
  <si>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</si>
  <si>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</si>
  <si>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</si>
  <si>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</si>
  <si>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</si>
  <si>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</si>
  <si>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</si>
  <si>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</si>
  <si>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</si>
  <si>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</si>
  <si>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</si>
  <si>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</si>
  <si>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</si>
  <si>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</si>
  <si>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</si>
  <si>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</si>
  <si>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</si>
  <si>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</si>
  <si>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</si>
  <si>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</si>
  <si>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</si>
  <si>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</si>
  <si>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</si>
  <si>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</si>
  <si>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</si>
  <si>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</si>
  <si>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</si>
  <si>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</si>
  <si>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</si>
  <si>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</si>
  <si>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</si>
  <si>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</si>
  <si>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</si>
  <si>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</si>
  <si>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</si>
  <si>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</si>
  <si>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</si>
  <si>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</si>
  <si>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</si>
  <si>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</si>
  <si>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</si>
  <si>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</si>
  <si>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</si>
  <si>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</si>
  <si>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</si>
  <si>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</si>
  <si>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</si>
  <si>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</si>
  <si>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</si>
  <si>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</si>
  <si>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</si>
  <si>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</si>
  <si>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</si>
  <si>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</si>
  <si>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</si>
  <si>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</si>
  <si>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</si>
  <si>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</si>
  <si>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</si>
  <si>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</si>
  <si>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</si>
  <si>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</si>
  <si>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</si>
  <si>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</si>
  <si>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</si>
  <si>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</si>
  <si>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</si>
  <si>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</si>
  <si>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</si>
  <si>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</si>
  <si>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</si>
  <si>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</si>
  <si>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</si>
  <si>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</si>
  <si>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</si>
  <si>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</si>
  <si>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</si>
  <si>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</si>
  <si>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</si>
  <si>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</si>
  <si>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</si>
  <si>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</si>
  <si>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</si>
  <si>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</si>
  <si>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</si>
  <si>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</si>
  <si>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</si>
  <si>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</si>
  <si>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</si>
  <si>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</si>
  <si>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</si>
  <si>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</si>
  <si>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</si>
  <si>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</si>
  <si>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</si>
  <si>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</si>
  <si>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</si>
  <si>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</si>
  <si>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</si>
  <si>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</si>
  <si>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</si>
  <si>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</si>
  <si>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</si>
  <si>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</si>
  <si>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</si>
  <si>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</si>
  <si>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</si>
  <si>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</si>
  <si>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</si>
  <si>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</si>
  <si>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</si>
  <si>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</si>
  <si>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</si>
  <si>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</si>
  <si>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</si>
  <si>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</si>
  <si>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</si>
  <si>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</si>
  <si>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</si>
  <si>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</si>
  <si>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</si>
  <si>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</si>
  <si>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</si>
  <si>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</si>
  <si>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</si>
  <si>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</si>
  <si>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</si>
  <si>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</si>
  <si>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</si>
  <si>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</si>
  <si>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</si>
  <si>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</si>
  <si>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</si>
  <si>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</si>
  <si>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</si>
  <si>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</si>
  <si>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</si>
  <si>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</si>
  <si>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</si>
  <si>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</si>
  <si>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</si>
  <si>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</si>
  <si>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</si>
  <si>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</si>
  <si>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</si>
  <si>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</si>
  <si>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</si>
  <si>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</si>
  <si>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</si>
  <si>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</si>
  <si>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</si>
  <si>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</si>
  <si>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</si>
  <si>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</si>
  <si>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</si>
  <si>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</si>
  <si>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</si>
  <si>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</si>
  <si>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</si>
  <si>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</si>
  <si>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</si>
  <si>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</si>
  <si>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</si>
  <si>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</si>
  <si>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</si>
  <si>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</si>
  <si>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</si>
  <si>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</si>
  <si>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</si>
  <si>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</si>
  <si>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</si>
  <si>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</si>
  <si>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</si>
  <si>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</si>
  <si>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</si>
  <si>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</si>
  <si>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</si>
  <si>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</si>
  <si>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</si>
  <si>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</si>
  <si>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</si>
  <si>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</si>
  <si>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</si>
  <si>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</si>
  <si>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</si>
  <si>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</si>
  <si>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</si>
  <si>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</si>
  <si>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</si>
  <si>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</si>
  <si>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</si>
  <si>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</si>
  <si>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</si>
  <si>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</si>
  <si>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</si>
  <si>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</si>
  <si>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</si>
  <si>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</si>
  <si>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</si>
  <si>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</si>
  <si>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</si>
  <si>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</si>
  <si>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</si>
  <si>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</si>
  <si>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</si>
  <si>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</si>
  <si>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</si>
  <si>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</si>
  <si>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</si>
  <si>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</si>
  <si>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</si>
  <si>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</si>
  <si>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</si>
  <si>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</si>
  <si>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</si>
  <si>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</si>
  <si>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</si>
  <si>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</si>
  <si>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</si>
  <si>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</si>
  <si>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</si>
  <si>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</si>
  <si>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</si>
  <si>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</si>
  <si>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</si>
  <si>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</si>
  <si>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</si>
  <si>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</si>
  <si>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</si>
  <si>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</si>
  <si>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</si>
  <si>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</si>
  <si>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</si>
  <si>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</si>
  <si>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</si>
  <si>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</si>
  <si>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</si>
  <si>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</si>
  <si>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</si>
  <si>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</si>
  <si>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</si>
  <si>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</si>
  <si>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</si>
  <si>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</si>
  <si>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</si>
  <si>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</si>
  <si>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</si>
  <si>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</si>
  <si>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</si>
  <si>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</si>
  <si>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</si>
  <si>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</si>
  <si>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</si>
  <si>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</si>
  <si>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</si>
  <si>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</si>
  <si>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</si>
  <si>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</si>
  <si>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</si>
  <si>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</si>
  <si>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</si>
  <si>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</si>
  <si>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</si>
  <si>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</si>
  <si>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</si>
  <si>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</si>
  <si>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</si>
  <si>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</si>
  <si>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</si>
  <si>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</si>
  <si>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</si>
  <si>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</si>
  <si>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</si>
  <si>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</si>
  <si>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</si>
  <si>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</si>
  <si>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</si>
  <si>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</si>
  <si>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</si>
  <si>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</si>
  <si>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</si>
  <si>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</si>
  <si>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</si>
  <si>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</si>
  <si>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</si>
  <si>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</si>
  <si>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</si>
  <si>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</si>
  <si>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</si>
  <si>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</si>
  <si>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</si>
  <si>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</si>
  <si>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</si>
  <si>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</si>
  <si>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</si>
  <si>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</si>
  <si>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</si>
  <si>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</si>
  <si>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</si>
  <si>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</si>
  <si>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</si>
  <si>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</si>
  <si>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</si>
  <si>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</si>
  <si>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</si>
  <si>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</si>
  <si>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</si>
  <si>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</si>
  <si>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</si>
  <si>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</si>
  <si>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</si>
  <si>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</si>
  <si>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</si>
  <si>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</si>
  <si>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</si>
  <si>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</si>
  <si>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</si>
  <si>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</si>
  <si>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</si>
  <si>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</si>
  <si>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</si>
  <si>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</si>
  <si>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</si>
  <si>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</si>
  <si>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</si>
  <si>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</si>
  <si>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</si>
  <si>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</si>
  <si>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</si>
  <si>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</si>
  <si>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</si>
  <si>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</si>
  <si>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</si>
  <si>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</si>
  <si>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</si>
  <si>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</si>
  <si>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</si>
  <si>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</si>
  <si>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</si>
  <si>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</si>
  <si>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</si>
  <si>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</si>
  <si>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</si>
  <si>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</si>
  <si>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</si>
  <si>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</si>
  <si>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</si>
  <si>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</si>
  <si>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</si>
  <si>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</si>
  <si>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</si>
  <si>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</si>
  <si>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</si>
  <si>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</si>
  <si>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</si>
  <si>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</si>
  <si>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</si>
  <si>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</si>
  <si>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</si>
  <si>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</si>
  <si>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</si>
  <si>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</si>
  <si>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</si>
  <si>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</si>
  <si>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</si>
  <si>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</si>
  <si>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</si>
  <si>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</si>
  <si>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</si>
  <si>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</si>
  <si>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</si>
  <si>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</si>
  <si>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</si>
  <si>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</si>
  <si>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</si>
  <si>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</si>
  <si>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</si>
  <si>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</si>
  <si>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</si>
  <si>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</si>
  <si>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</si>
  <si>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</si>
  <si>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</si>
  <si>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</si>
  <si>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</si>
  <si>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</si>
  <si>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</si>
  <si>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</si>
  <si>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</si>
  <si>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</si>
  <si>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</si>
  <si>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</si>
  <si>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</si>
  <si>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</si>
  <si>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</si>
  <si>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</si>
  <si>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</si>
  <si>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</si>
  <si>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</si>
  <si>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</si>
  <si>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</si>
  <si>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</si>
  <si>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</si>
  <si>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</si>
  <si>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</si>
  <si>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</si>
  <si>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</si>
  <si>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</si>
  <si>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</si>
  <si>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</si>
  <si>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</si>
  <si>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</si>
  <si>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</si>
  <si>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</si>
  <si>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</si>
  <si>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</si>
  <si>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</si>
  <si>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</si>
  <si>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</si>
  <si>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</si>
  <si>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</si>
  <si>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</si>
  <si>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</si>
  <si>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</si>
  <si>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</si>
  <si>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</si>
  <si>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</si>
  <si>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</si>
  <si>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</si>
  <si>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</si>
  <si>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</si>
  <si>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</si>
  <si>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</si>
  <si>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</si>
  <si>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</si>
  <si>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</si>
  <si>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</si>
  <si>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</si>
  <si>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</si>
  <si>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</si>
  <si>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</si>
  <si>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</si>
  <si>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</si>
  <si>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</si>
  <si>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</si>
  <si>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</si>
  <si>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</si>
  <si>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</si>
  <si>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</si>
  <si>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</si>
  <si>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</si>
  <si>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</si>
  <si>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</si>
  <si>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</si>
  <si>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</si>
  <si>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</si>
  <si>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</si>
  <si>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</si>
  <si>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</si>
  <si>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</si>
  <si>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</si>
  <si>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</si>
  <si>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</si>
  <si>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</si>
  <si>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</si>
  <si>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</si>
  <si>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</si>
  <si>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</si>
  <si>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</si>
  <si>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</si>
  <si>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</si>
  <si>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</si>
  <si>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</si>
  <si>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</si>
  <si>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</si>
  <si>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</si>
  <si>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</si>
  <si>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</si>
  <si>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</si>
  <si>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</si>
  <si>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</si>
  <si>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</si>
  <si>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</si>
  <si>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</si>
  <si>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</si>
  <si>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</si>
  <si>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</si>
  <si>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</si>
  <si>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</si>
  <si>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</si>
  <si>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</si>
  <si>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</si>
  <si>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</si>
  <si>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</si>
  <si>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</si>
  <si>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</si>
  <si>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</si>
  <si>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</si>
  <si>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</si>
  <si>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</si>
  <si>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</si>
  <si>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</si>
  <si>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</si>
  <si>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</si>
  <si>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</si>
  <si>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</si>
  <si>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</si>
  <si>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</si>
  <si>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</si>
  <si>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</si>
  <si>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</si>
  <si>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</si>
  <si>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</si>
  <si>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</si>
  <si>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</si>
  <si>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</si>
  <si>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</si>
  <si>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</si>
  <si>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</si>
  <si>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</si>
  <si>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</si>
  <si>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</si>
  <si>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</si>
  <si>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</si>
  <si>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</si>
  <si>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</si>
  <si>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</si>
  <si>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</si>
  <si>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</si>
  <si>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</si>
  <si>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</si>
  <si>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</si>
  <si>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</si>
  <si>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</si>
  <si>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</si>
  <si>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</si>
  <si>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</si>
  <si>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</si>
  <si>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</si>
  <si>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</si>
  <si>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</si>
  <si>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</si>
  <si>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</si>
  <si>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</si>
  <si>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</si>
  <si>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</si>
  <si>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</si>
  <si>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</si>
  <si>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</si>
  <si>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</si>
  <si>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</si>
  <si>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</si>
  <si>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</si>
  <si>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</si>
  <si>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</si>
  <si>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</si>
  <si>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</si>
  <si>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</si>
  <si>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</si>
  <si>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</si>
  <si>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</si>
  <si>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</si>
  <si>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</si>
  <si>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</si>
  <si>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</si>
  <si>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</si>
  <si>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</si>
  <si>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</si>
  <si>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</si>
  <si>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</si>
  <si>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</si>
  <si>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</si>
  <si>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</si>
  <si>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</si>
  <si>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</si>
  <si>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</si>
  <si>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</si>
  <si>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</si>
  <si>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</si>
  <si>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</si>
  <si>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</si>
  <si>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</si>
  <si>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</si>
  <si>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</si>
  <si>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</si>
  <si>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</si>
  <si>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</si>
  <si>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</si>
  <si>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</si>
  <si>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</si>
  <si>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</si>
  <si>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</si>
  <si>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</si>
  <si>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</si>
  <si>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</si>
  <si>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</si>
  <si>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</si>
  <si>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</si>
  <si>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</si>
  <si>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</si>
  <si>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</si>
  <si>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</si>
  <si>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</si>
  <si>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</si>
  <si>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</si>
  <si>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</si>
  <si>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</si>
  <si>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</si>
  <si>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</si>
  <si>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</si>
  <si>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</si>
  <si>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</si>
  <si>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</si>
  <si>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</si>
  <si>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</si>
  <si>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</si>
  <si>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</si>
  <si>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</si>
  <si>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</si>
  <si>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</si>
  <si>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</si>
  <si>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</si>
  <si>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</si>
  <si>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</si>
  <si>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</si>
  <si>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</si>
  <si>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</si>
  <si>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</si>
  <si>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</si>
  <si>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</si>
  <si>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</si>
  <si>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</si>
  <si>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</si>
  <si>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</si>
  <si>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</si>
  <si>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</si>
  <si>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</si>
  <si>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</si>
  <si>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</si>
  <si>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</si>
  <si>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</si>
  <si>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</si>
  <si>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</si>
  <si>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</si>
  <si>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</si>
  <si>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</si>
  <si>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</si>
  <si>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</si>
  <si>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</si>
  <si>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</si>
  <si>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</si>
  <si>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</si>
  <si>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</si>
  <si>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</si>
  <si>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</si>
  <si>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</si>
  <si>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</si>
  <si>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</si>
  <si>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</si>
  <si>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</si>
  <si>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</si>
  <si>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</si>
  <si>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</si>
  <si>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</si>
  <si>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</si>
  <si>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</si>
  <si>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</si>
  <si>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</si>
  <si>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</si>
  <si>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</si>
  <si>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</si>
  <si>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</si>
  <si>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</si>
  <si>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</si>
  <si>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</si>
  <si>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</si>
  <si>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</si>
  <si>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</si>
  <si>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</si>
  <si>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</si>
  <si>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</si>
  <si>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</si>
  <si>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</si>
  <si>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</si>
  <si>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</si>
  <si>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</si>
  <si>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</si>
  <si>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</si>
  <si>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</si>
  <si>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</si>
  <si>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</si>
  <si>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</si>
  <si>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</si>
  <si>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</si>
  <si>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</si>
  <si>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</si>
  <si>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</si>
  <si>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</si>
  <si>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</si>
  <si>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</si>
  <si>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</si>
  <si>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</si>
  <si>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</si>
  <si>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</si>
  <si>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</si>
  <si>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</si>
  <si>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</si>
  <si>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</si>
  <si>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</si>
  <si>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</si>
  <si>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</si>
  <si>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</si>
  <si>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</si>
  <si>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</si>
  <si>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</si>
  <si>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</si>
  <si>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</si>
  <si>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</si>
  <si>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</si>
  <si>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</si>
  <si>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</si>
  <si>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</si>
  <si>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</si>
  <si>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</si>
  <si>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</si>
  <si>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</si>
  <si>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</si>
  <si>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</si>
  <si>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</si>
  <si>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</si>
  <si>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</si>
  <si>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</si>
  <si>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</si>
  <si>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</si>
  <si>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</si>
  <si>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</si>
  <si>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</si>
  <si>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</si>
  <si>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</si>
  <si>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</si>
  <si>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</si>
  <si>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</si>
  <si>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</si>
  <si>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</si>
  <si>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</si>
  <si>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</si>
  <si>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</si>
  <si>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</si>
  <si>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</si>
  <si>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</si>
  <si>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</si>
  <si>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</si>
  <si>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</si>
  <si>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</si>
  <si>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</si>
  <si>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</si>
  <si>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</si>
  <si>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</si>
  <si>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</si>
  <si>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</si>
  <si>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</si>
  <si>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</si>
  <si>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</si>
  <si>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</si>
  <si>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</si>
  <si>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</si>
  <si>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</si>
  <si>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</si>
  <si>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</si>
  <si>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</si>
  <si>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</si>
  <si>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</si>
  <si>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</si>
  <si>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</si>
  <si>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</si>
  <si>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</si>
  <si>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</si>
  <si>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</si>
  <si>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</si>
  <si>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</si>
  <si>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</si>
  <si>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</si>
  <si>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</si>
  <si>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</si>
  <si>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</si>
  <si>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</si>
  <si>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</si>
  <si>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</si>
  <si>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</si>
  <si>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</si>
  <si>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</si>
  <si>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</si>
  <si>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</si>
  <si>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</si>
  <si>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</si>
  <si>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</si>
  <si>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</si>
  <si>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</si>
  <si>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</si>
  <si>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</si>
  <si>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</si>
  <si>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</si>
  <si>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</si>
  <si>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</si>
  <si>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</si>
  <si>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</si>
  <si>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</si>
  <si>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</si>
  <si>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</si>
  <si>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</si>
  <si>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</si>
  <si>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</si>
  <si>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</si>
  <si>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</si>
  <si>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</si>
  <si>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</si>
  <si>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</si>
  <si>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</si>
  <si>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</si>
  <si>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</si>
  <si>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</si>
  <si>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</si>
  <si>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</si>
  <si>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</si>
  <si>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</si>
  <si>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</si>
  <si>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</si>
  <si>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</si>
  <si>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</si>
  <si>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</si>
  <si>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</si>
  <si>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</si>
  <si>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</si>
  <si>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</si>
  <si>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</si>
  <si>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</si>
  <si>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</si>
  <si>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</si>
  <si>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</si>
  <si>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</si>
  <si>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</si>
  <si>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</si>
  <si>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</si>
  <si>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</si>
  <si>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</si>
  <si>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</si>
  <si>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</si>
  <si>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</si>
  <si>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</si>
  <si>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</si>
  <si>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</si>
  <si>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</si>
  <si>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</si>
  <si>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</si>
  <si>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</si>
  <si>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</si>
  <si>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</si>
  <si>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</si>
  <si>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</si>
  <si>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</si>
  <si>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</si>
  <si>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</si>
  <si>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</si>
  <si>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</si>
  <si>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</si>
  <si>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</si>
  <si>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</si>
  <si>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</si>
  <si>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</si>
  <si>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</si>
  <si>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</si>
  <si>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</si>
  <si>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</si>
  <si>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</si>
  <si>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</si>
  <si>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</si>
  <si>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</si>
  <si>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</si>
  <si>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</si>
  <si>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</si>
  <si>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</si>
  <si>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</si>
  <si>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</si>
  <si>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</si>
  <si>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</si>
  <si>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</si>
  <si>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</si>
  <si>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</si>
  <si>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</si>
  <si>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</si>
  <si>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</si>
  <si>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</si>
  <si>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</si>
  <si>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</si>
  <si>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</si>
  <si>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</si>
  <si>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</si>
  <si>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</si>
  <si>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</si>
  <si>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</si>
  <si>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</si>
  <si>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</si>
  <si>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</si>
  <si>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</si>
  <si>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</si>
  <si>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</si>
  <si>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</si>
  <si>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</si>
  <si>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</si>
  <si>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</si>
  <si>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</si>
  <si>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</si>
  <si>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</si>
  <si>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</si>
  <si>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</si>
  <si>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</si>
  <si>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</si>
  <si>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</si>
  <si>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</si>
  <si>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</si>
  <si>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</si>
  <si>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</si>
  <si>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</si>
  <si>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</si>
  <si>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</si>
  <si>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</si>
  <si>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</si>
  <si>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</si>
  <si>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</si>
  <si>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</si>
  <si>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</si>
  <si>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</si>
  <si>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</si>
  <si>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</si>
  <si>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</si>
  <si>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</si>
  <si>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</si>
  <si>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</si>
  <si>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</si>
  <si>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</si>
  <si>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</si>
  <si>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</si>
  <si>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</si>
  <si>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</si>
  <si>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</si>
  <si>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</si>
  <si>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</si>
  <si>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</si>
  <si>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</si>
  <si>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</si>
  <si>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</si>
  <si>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</si>
  <si>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</si>
  <si>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</si>
  <si>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</si>
  <si>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</si>
  <si>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</si>
  <si>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</si>
  <si>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</si>
  <si>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</si>
  <si>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</si>
  <si>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</si>
  <si>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</si>
  <si>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</si>
  <si>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</si>
  <si>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</si>
  <si>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</si>
  <si>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</si>
  <si>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</si>
  <si>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</si>
  <si>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</si>
  <si>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</si>
  <si>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</si>
  <si>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</si>
  <si>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</si>
  <si>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</si>
  <si>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</si>
  <si>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</si>
  <si>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</si>
  <si>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</si>
  <si>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</si>
  <si>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</si>
  <si>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</si>
  <si>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</si>
  <si>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</si>
  <si>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</si>
  <si>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</si>
  <si>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</si>
  <si>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</si>
  <si>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</si>
  <si>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</si>
  <si>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</si>
  <si>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</si>
  <si>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</si>
  <si>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</si>
  <si>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</si>
  <si>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</si>
  <si>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</si>
  <si>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</si>
  <si>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</si>
  <si>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</si>
  <si>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</si>
  <si>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</si>
  <si>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</si>
  <si>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</si>
  <si>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</si>
  <si>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</si>
  <si>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</si>
  <si>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</si>
  <si>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</si>
  <si>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</si>
  <si>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</si>
  <si>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</si>
  <si>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</si>
  <si>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</si>
  <si>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</si>
  <si>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</si>
  <si>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</si>
  <si>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</si>
  <si>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</si>
  <si>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</si>
  <si>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</si>
  <si>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</si>
  <si>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</si>
  <si>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</si>
  <si>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</si>
  <si>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</si>
  <si>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</si>
  <si>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</si>
  <si>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</si>
  <si>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</si>
  <si>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</si>
  <si>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</si>
  <si>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</si>
  <si>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</si>
  <si>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</si>
  <si>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</si>
  <si>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</si>
  <si>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</si>
  <si>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</si>
  <si>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</si>
  <si>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</si>
  <si>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</si>
  <si>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</si>
  <si>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</si>
  <si>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</si>
  <si>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</si>
  <si>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</si>
  <si>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</si>
  <si>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</si>
  <si>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</si>
  <si>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</si>
  <si>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</si>
  <si>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</si>
  <si>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</si>
  <si>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</si>
  <si>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</si>
  <si>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</si>
  <si>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</si>
  <si>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</si>
  <si>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</si>
  <si>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</si>
  <si>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</si>
  <si>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</si>
  <si>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</si>
  <si>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</si>
  <si>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</si>
  <si>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</si>
  <si>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</si>
  <si>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</si>
  <si>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</si>
  <si>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</si>
  <si>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</si>
  <si>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</si>
  <si>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</si>
  <si>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</si>
  <si>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</si>
  <si>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</si>
  <si>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</si>
  <si>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</si>
  <si>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</si>
  <si>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</si>
  <si>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</si>
  <si>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</si>
  <si>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</si>
  <si>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</si>
  <si>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</si>
  <si>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</si>
  <si>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</si>
  <si>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</si>
  <si>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</si>
  <si>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</si>
  <si>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</si>
  <si>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</si>
  <si>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</si>
  <si>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</si>
  <si>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</si>
  <si>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</si>
  <si>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</si>
  <si>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</si>
  <si>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</si>
  <si>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</si>
  <si>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</si>
  <si>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</si>
  <si>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</si>
  <si>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</si>
  <si>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</si>
  <si>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</si>
  <si>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</si>
  <si>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</si>
  <si>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</si>
  <si>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</si>
  <si>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</si>
  <si>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</si>
  <si>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</si>
  <si>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</si>
  <si>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</si>
  <si>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</si>
  <si>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</si>
  <si>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</si>
  <si>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</si>
  <si>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</si>
  <si>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</si>
  <si>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</si>
  <si>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</si>
  <si>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</si>
  <si>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</si>
  <si>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</si>
  <si>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</si>
  <si>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</si>
  <si>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</si>
  <si>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</si>
  <si>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</si>
  <si>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</si>
  <si>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</si>
  <si>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</si>
  <si>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</si>
  <si>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</si>
  <si>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</si>
  <si>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</si>
  <si>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</si>
  <si>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</si>
  <si>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</si>
  <si>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</si>
  <si>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</si>
  <si>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</si>
  <si>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</si>
  <si>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</si>
  <si>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</si>
  <si>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</si>
  <si>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</si>
  <si>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</si>
  <si>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</si>
  <si>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</si>
  <si>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</si>
  <si>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</si>
  <si>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</si>
  <si>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</si>
  <si>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</si>
  <si>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</si>
  <si>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</si>
  <si>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</si>
  <si>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</si>
  <si>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</si>
  <si>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</si>
  <si>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</si>
  <si>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</si>
  <si>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</si>
  <si>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</si>
  <si>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</si>
  <si>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</si>
  <si>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</si>
  <si>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</si>
  <si>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</si>
  <si>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</si>
  <si>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</si>
  <si>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</si>
  <si>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</si>
  <si>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</si>
  <si>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</si>
  <si>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</si>
  <si>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</si>
  <si>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</si>
  <si>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</si>
  <si>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</si>
  <si>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</si>
  <si>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</si>
  <si>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</si>
  <si>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</si>
  <si>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</si>
  <si>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</si>
  <si>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</si>
  <si>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</si>
  <si>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</si>
  <si>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</si>
  <si>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</si>
  <si>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</si>
  <si>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</si>
  <si>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</si>
  <si>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</si>
  <si>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</si>
  <si>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</si>
  <si>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</si>
  <si>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</si>
  <si>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</si>
  <si>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</si>
  <si>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</si>
  <si>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</si>
  <si>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</si>
  <si>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</si>
  <si>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</si>
  <si>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</si>
  <si>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</si>
  <si>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</si>
  <si>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</si>
  <si>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</si>
  <si>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</si>
  <si>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</si>
  <si>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</si>
  <si>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</si>
  <si>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</si>
  <si>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</si>
  <si>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</si>
  <si>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</si>
  <si>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</si>
  <si>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</si>
  <si>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</si>
  <si>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</si>
  <si>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</si>
  <si>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</si>
  <si>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</si>
  <si>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</si>
  <si>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</si>
  <si>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</si>
  <si>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</si>
  <si>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</si>
  <si>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</si>
  <si>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</si>
  <si>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</si>
  <si>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</si>
  <si>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</si>
  <si>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</si>
  <si>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</si>
  <si>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</si>
  <si>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</si>
  <si>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</si>
  <si>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</si>
  <si>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</si>
  <si>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</si>
  <si>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</si>
  <si>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</si>
  <si>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</si>
  <si>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</si>
  <si>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</si>
  <si>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</si>
  <si>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</si>
  <si>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</si>
  <si>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</si>
  <si>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</si>
  <si>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</si>
  <si>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</si>
  <si>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</si>
  <si>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</si>
  <si>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</si>
  <si>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</si>
  <si>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</si>
  <si>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</si>
  <si>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</si>
  <si>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</si>
  <si>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</si>
  <si>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</si>
  <si>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</si>
  <si>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</si>
  <si>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</si>
  <si>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</si>
  <si>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</si>
  <si>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</si>
  <si>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</si>
  <si>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</si>
  <si>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</si>
  <si>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</si>
  <si>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</si>
  <si>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</si>
  <si>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</si>
  <si>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</si>
  <si>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</si>
  <si>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</si>
  <si>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</si>
  <si>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</si>
  <si>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</si>
  <si>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</si>
  <si>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</si>
  <si>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</si>
  <si>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</si>
  <si>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</si>
  <si>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</si>
  <si>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</si>
  <si>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</si>
  <si>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</si>
  <si>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</si>
  <si>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</si>
  <si>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</si>
  <si>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</si>
  <si>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</si>
  <si>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</si>
  <si>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</si>
  <si>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</si>
  <si>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</si>
  <si>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</si>
  <si>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</si>
  <si>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</si>
  <si>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</si>
  <si>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</si>
  <si>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</si>
  <si>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</si>
  <si>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</si>
  <si>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</si>
  <si>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</si>
  <si>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</si>
  <si>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</si>
  <si>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</si>
  <si>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</si>
  <si>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</si>
  <si>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</si>
  <si>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</si>
  <si>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</si>
  <si>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</si>
  <si>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</si>
  <si>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</si>
  <si>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</si>
  <si>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</si>
  <si>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</si>
  <si>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</si>
  <si>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</si>
  <si>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</si>
  <si>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</si>
  <si>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</si>
  <si>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</si>
  <si>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</si>
  <si>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</si>
  <si>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</si>
  <si>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</si>
  <si>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</si>
  <si>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</si>
  <si>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</si>
  <si>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</si>
  <si>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</si>
  <si>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</si>
  <si>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</si>
  <si>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</si>
  <si>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</si>
  <si>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</si>
  <si>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</si>
  <si>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</si>
  <si>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</si>
  <si>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</si>
  <si>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</si>
  <si>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</si>
  <si>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</si>
  <si>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</si>
  <si>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</si>
  <si>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</si>
  <si>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</si>
  <si>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</si>
  <si>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</si>
  <si>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</si>
  <si>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</si>
  <si>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</si>
  <si>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</si>
  <si>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</si>
  <si>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</si>
  <si>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</si>
  <si>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</si>
  <si>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</si>
  <si>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</si>
  <si>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</si>
  <si>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</si>
  <si>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</si>
  <si>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</si>
  <si>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</si>
  <si>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</si>
  <si>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</si>
  <si>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</si>
  <si>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</si>
  <si>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</si>
  <si>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</si>
  <si>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</si>
  <si>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</si>
  <si>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</si>
  <si>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</si>
  <si>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</si>
  <si>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</si>
  <si>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</si>
  <si>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</si>
  <si>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</si>
  <si>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</si>
  <si>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</si>
  <si>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</si>
  <si>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</si>
  <si>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</si>
  <si>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</si>
  <si>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</si>
  <si>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</si>
  <si>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</si>
  <si>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</si>
  <si>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</si>
  <si>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</si>
  <si>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</si>
  <si>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</si>
  <si>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</si>
  <si>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</si>
  <si>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</si>
  <si>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</si>
  <si>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</si>
  <si>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</si>
  <si>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</si>
  <si>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</si>
  <si>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</si>
  <si>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</si>
  <si>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</si>
  <si>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</si>
  <si>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</si>
  <si>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</si>
  <si>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</si>
  <si>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</si>
  <si>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</si>
  <si>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</si>
  <si>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</si>
  <si>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</si>
  <si>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</si>
  <si>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</si>
  <si>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</si>
  <si>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</si>
  <si>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</si>
  <si>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</si>
  <si>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</si>
  <si>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</si>
  <si>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</si>
  <si>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</si>
  <si>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</si>
  <si>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</si>
  <si>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</si>
  <si>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</si>
  <si>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</si>
  <si>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</si>
  <si>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</si>
  <si>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</si>
  <si>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</si>
  <si>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</si>
  <si>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</si>
  <si>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</si>
  <si>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</si>
  <si>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</si>
  <si>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</si>
  <si>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</si>
  <si>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</si>
  <si>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</si>
  <si>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</si>
  <si>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</si>
  <si>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</si>
  <si>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</si>
  <si>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</si>
  <si>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</si>
  <si>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</si>
  <si>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</si>
  <si>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</si>
  <si>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</si>
  <si>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</si>
  <si>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</si>
  <si>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</si>
  <si>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</si>
  <si>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</si>
  <si>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</si>
  <si>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</si>
  <si>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</si>
  <si>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</si>
  <si>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</si>
  <si>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</si>
  <si>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</si>
  <si>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</si>
  <si>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</si>
  <si>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</si>
  <si>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</si>
  <si>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</si>
  <si>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</si>
  <si>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</si>
  <si>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</si>
  <si>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</si>
  <si>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</si>
  <si>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</si>
  <si>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</si>
  <si>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</si>
  <si>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</si>
  <si>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</si>
  <si>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</si>
  <si>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</si>
  <si>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</si>
  <si>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</si>
  <si>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</si>
  <si>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</si>
  <si>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</si>
  <si>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</si>
  <si>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</si>
  <si>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</si>
  <si>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</si>
  <si>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</si>
  <si>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</si>
  <si>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</si>
  <si>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</si>
  <si>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</si>
  <si>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</si>
  <si>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</si>
  <si>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</si>
  <si>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</si>
  <si>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</si>
  <si>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</si>
  <si>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</si>
  <si>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</si>
  <si>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</si>
  <si>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</si>
  <si>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</si>
  <si>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</si>
  <si>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</si>
  <si>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</si>
  <si>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</si>
  <si>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</si>
  <si>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</si>
  <si>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</si>
  <si>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</si>
  <si>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</si>
  <si>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</si>
  <si>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</si>
  <si>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</si>
  <si>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</si>
  <si>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</si>
  <si>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</si>
  <si>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</si>
  <si>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</si>
  <si>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</si>
  <si>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</si>
  <si>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</si>
  <si>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</si>
  <si>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</si>
  <si>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</si>
  <si>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</si>
  <si>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</si>
  <si>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</si>
  <si>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</si>
  <si>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</si>
  <si>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</si>
  <si>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</si>
  <si>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</si>
  <si>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</si>
  <si>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</si>
  <si>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</si>
  <si>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</si>
  <si>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</si>
  <si>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</si>
  <si>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</si>
  <si>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</si>
  <si>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</si>
  <si>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</si>
  <si>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</si>
  <si>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</si>
  <si>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</si>
  <si>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</si>
  <si>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</si>
  <si>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</si>
  <si>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</si>
  <si>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</si>
  <si>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</si>
  <si>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</si>
  <si>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</si>
  <si>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</si>
  <si>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</si>
  <si>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</si>
  <si>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</si>
  <si>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</si>
  <si>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</si>
  <si>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</si>
  <si>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</si>
  <si>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</si>
  <si>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</si>
  <si>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</si>
  <si>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</si>
  <si>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</si>
  <si>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</si>
  <si>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</si>
  <si>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</si>
  <si>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</si>
  <si>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</si>
  <si>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</si>
  <si>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</si>
  <si>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</si>
  <si>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</si>
  <si>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</si>
  <si>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</si>
  <si>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</si>
  <si>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</si>
  <si>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</si>
  <si>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</si>
  <si>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</si>
  <si>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</si>
  <si>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</si>
  <si>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</si>
  <si>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</si>
  <si>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</si>
  <si>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</si>
  <si>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</si>
  <si>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</si>
  <si>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</si>
  <si>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</si>
  <si>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</si>
  <si>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</si>
  <si>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</si>
  <si>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</si>
  <si>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</si>
  <si>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</si>
  <si>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</si>
  <si>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</si>
  <si>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</si>
  <si>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</si>
  <si>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</si>
  <si>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</si>
  <si>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</si>
  <si>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</si>
  <si>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</si>
  <si>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</si>
  <si>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</si>
  <si>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</si>
  <si>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</si>
  <si>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</si>
  <si>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</si>
  <si>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</si>
  <si>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</si>
  <si>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</si>
  <si>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</si>
  <si>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</si>
  <si>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</si>
  <si>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</si>
  <si>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</si>
  <si>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</si>
  <si>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</si>
  <si>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</si>
  <si>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</si>
  <si>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</si>
  <si>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</si>
  <si>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</si>
  <si>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</si>
  <si>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</si>
  <si>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</si>
  <si>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</si>
  <si>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</si>
  <si>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</si>
  <si>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</si>
  <si>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</si>
  <si>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</si>
  <si>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</si>
  <si>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</si>
  <si>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</si>
  <si>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</si>
  <si>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</si>
  <si>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</si>
  <si>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</si>
  <si>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</si>
  <si>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</si>
  <si>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</si>
  <si>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</si>
  <si>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</si>
  <si>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</si>
  <si>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</si>
  <si>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</si>
  <si>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</si>
  <si>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</si>
  <si>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</si>
  <si>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</si>
  <si>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</si>
  <si>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</si>
  <si>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</si>
  <si>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</si>
  <si>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</si>
  <si>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</si>
  <si>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</si>
  <si>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</si>
  <si>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</si>
  <si>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</si>
  <si>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</si>
  <si>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</si>
  <si>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</si>
  <si>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</si>
  <si>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</si>
  <si>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</si>
  <si>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</si>
  <si>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</si>
  <si>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</si>
  <si>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</si>
  <si>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</si>
  <si>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</si>
  <si>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</si>
  <si>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</si>
  <si>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</si>
  <si>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</si>
  <si>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</si>
  <si>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</si>
  <si>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</si>
  <si>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</si>
  <si>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</si>
  <si>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</si>
  <si>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</si>
  <si>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</si>
  <si>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</si>
  <si>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</si>
  <si>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</si>
  <si>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</si>
  <si>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</si>
  <si>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</si>
  <si>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</si>
  <si>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</si>
  <si>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</si>
  <si>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</si>
  <si>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</si>
  <si>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</si>
  <si>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</si>
  <si>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</si>
  <si>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</si>
  <si>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</si>
  <si>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</si>
  <si>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</si>
  <si>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</si>
  <si>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</si>
  <si>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</si>
  <si>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</si>
  <si>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</si>
  <si>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</si>
  <si>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</si>
  <si>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</si>
  <si>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</si>
  <si>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</si>
  <si>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</si>
  <si>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</si>
  <si>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</si>
  <si>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</si>
  <si>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</si>
  <si>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</si>
  <si>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</si>
  <si>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</si>
  <si>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</si>
  <si>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</si>
  <si>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</si>
  <si>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</si>
  <si>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</si>
  <si>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</si>
  <si>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</si>
  <si>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</si>
  <si>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</si>
  <si>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</si>
  <si>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</si>
  <si>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</si>
  <si>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</si>
  <si>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</si>
  <si>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</si>
  <si>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</si>
  <si>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</si>
  <si>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</si>
  <si>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</si>
  <si>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</si>
  <si>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</si>
  <si>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</si>
  <si>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</si>
  <si>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</si>
  <si>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</si>
  <si>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</si>
  <si>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</si>
  <si>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</si>
  <si>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</si>
  <si>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</si>
  <si>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</si>
  <si>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</si>
  <si>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</si>
  <si>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</si>
  <si>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</si>
  <si>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</si>
  <si>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</si>
  <si>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</si>
  <si>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</si>
  <si>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</si>
  <si>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</si>
  <si>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</si>
  <si>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</si>
  <si>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</si>
  <si>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</si>
  <si>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</si>
  <si>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</si>
  <si>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</si>
  <si>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</si>
  <si>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</si>
  <si>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</si>
  <si>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</si>
  <si>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</si>
  <si>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</si>
  <si>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</si>
  <si>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</si>
  <si>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</si>
  <si>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</si>
  <si>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</si>
  <si>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</si>
  <si>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</si>
  <si>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</si>
  <si>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</si>
  <si>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</si>
  <si>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</si>
  <si>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</si>
  <si>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</si>
  <si>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</si>
  <si>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</si>
  <si>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</si>
  <si>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</si>
  <si>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</si>
  <si>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</si>
  <si>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</si>
  <si>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</si>
  <si>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</si>
  <si>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</si>
  <si>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</si>
  <si>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</si>
  <si>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</si>
  <si>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</si>
  <si>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</si>
  <si>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</si>
  <si>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</si>
  <si>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</si>
  <si>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</si>
  <si>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</si>
  <si>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</si>
  <si>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</si>
  <si>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</si>
  <si>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</si>
  <si>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</si>
  <si>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</si>
  <si>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</si>
  <si>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</si>
  <si>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</si>
  <si>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</si>
  <si>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</si>
  <si>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</si>
  <si>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</si>
  <si>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</si>
  <si>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</si>
  <si>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</si>
  <si>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</si>
  <si>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</si>
  <si>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</si>
  <si>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</si>
  <si>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</si>
  <si>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</si>
  <si>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</si>
  <si>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</si>
  <si>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</si>
  <si>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</si>
  <si>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</si>
  <si>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</si>
  <si>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</si>
  <si>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</si>
  <si>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</si>
  <si>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</si>
  <si>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</si>
  <si>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</si>
  <si>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</si>
  <si>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</si>
  <si>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</si>
  <si>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</si>
  <si>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</si>
  <si>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</si>
  <si>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</si>
  <si>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</si>
  <si>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</si>
  <si>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</si>
  <si>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</si>
  <si>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</si>
  <si>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</si>
  <si>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</si>
  <si>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</si>
  <si>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</si>
  <si>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</si>
  <si>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</si>
  <si>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</si>
  <si>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</si>
  <si>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</si>
  <si>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</si>
  <si>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</si>
  <si>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</si>
  <si>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</si>
  <si>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</si>
  <si>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</si>
  <si>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</si>
  <si>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</si>
  <si>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</si>
  <si>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</si>
  <si>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</si>
  <si>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</si>
  <si>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</si>
  <si>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</si>
  <si>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</si>
  <si>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</si>
  <si>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</si>
  <si>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</si>
  <si>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</si>
  <si>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</si>
  <si>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</si>
  <si>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</si>
  <si>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</si>
  <si>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</si>
  <si>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</si>
  <si>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</si>
  <si>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</si>
  <si>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</si>
  <si>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</si>
  <si>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</si>
  <si>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</si>
  <si>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</si>
  <si>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</si>
  <si>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</si>
  <si>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</si>
  <si>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</si>
  <si>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</si>
  <si>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</si>
  <si>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</si>
  <si>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</si>
  <si>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</si>
  <si>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</si>
  <si>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</si>
  <si>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</si>
  <si>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</si>
  <si>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</si>
  <si>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</si>
  <si>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</si>
  <si>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</si>
  <si>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</si>
  <si>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</si>
  <si>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</si>
  <si>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</si>
  <si>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</si>
  <si>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</si>
  <si>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</si>
  <si>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</si>
  <si>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</si>
  <si>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</si>
  <si>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</si>
  <si>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</si>
  <si>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</si>
  <si>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</si>
  <si>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</si>
  <si>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</si>
  <si>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</si>
  <si>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</si>
  <si>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</si>
  <si>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</si>
  <si>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</si>
  <si>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</si>
  <si>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</si>
  <si>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</si>
  <si>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</si>
  <si>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</si>
  <si>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</si>
  <si>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</si>
  <si>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</si>
  <si>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</si>
  <si>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</si>
  <si>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</si>
  <si>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</si>
  <si>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</si>
  <si>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</si>
  <si>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</si>
  <si>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</si>
  <si>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</si>
  <si>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</si>
  <si>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</si>
  <si>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</si>
  <si>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</si>
  <si>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</si>
  <si>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</si>
  <si>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</si>
  <si>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</si>
  <si>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</si>
  <si>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</si>
  <si>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</si>
  <si>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</si>
  <si>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</si>
  <si>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</si>
  <si>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</si>
  <si>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</si>
  <si>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</si>
  <si>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</si>
  <si>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</si>
  <si>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</si>
  <si>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</si>
  <si>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</si>
  <si>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</si>
  <si>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</si>
  <si>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</si>
  <si>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</si>
  <si>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</si>
  <si>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</si>
  <si>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</si>
  <si>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</si>
  <si>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</si>
  <si>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</si>
  <si>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</si>
  <si>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</si>
  <si>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</si>
  <si>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</si>
  <si>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</si>
  <si>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</si>
  <si>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</si>
  <si>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</si>
  <si>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</si>
  <si>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</si>
  <si>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</si>
  <si>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</si>
  <si>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</si>
  <si>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</si>
  <si>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</si>
  <si>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</si>
  <si>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</si>
  <si>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</si>
  <si>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</si>
  <si>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</si>
  <si>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</si>
  <si>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</si>
  <si>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</si>
  <si>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</si>
  <si>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</si>
  <si>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</si>
  <si>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</si>
  <si>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</si>
  <si>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</si>
  <si>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</si>
  <si>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</si>
  <si>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</si>
  <si>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</si>
  <si>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</si>
  <si>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</si>
  <si>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</si>
  <si>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</si>
  <si>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</si>
  <si>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</si>
  <si>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</si>
  <si>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</si>
  <si>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</si>
  <si>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</si>
  <si>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</si>
  <si>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</si>
  <si>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</si>
  <si>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</si>
  <si>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</si>
  <si>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</si>
  <si>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</si>
  <si>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</si>
  <si>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</si>
  <si>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</si>
  <si>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</si>
  <si>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</si>
  <si>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</si>
  <si>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</si>
  <si>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</si>
  <si>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</si>
  <si>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</si>
  <si>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</si>
  <si>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</si>
  <si>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</si>
  <si>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</si>
  <si>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</si>
  <si>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</si>
  <si>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</si>
  <si>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</si>
  <si>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</si>
  <si>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</si>
  <si>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</si>
  <si>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</si>
  <si>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</si>
  <si>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</si>
  <si>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</si>
  <si>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</si>
  <si>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</si>
  <si>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</si>
  <si>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</si>
  <si>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</si>
  <si>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</si>
  <si>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</si>
  <si>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</si>
  <si>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</si>
  <si>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</si>
  <si>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</si>
  <si>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</si>
  <si>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</si>
  <si>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</si>
  <si>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</si>
  <si>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</si>
  <si>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</si>
  <si>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</si>
  <si>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</si>
  <si>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</si>
  <si>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</si>
  <si>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</si>
  <si>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</si>
  <si>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</si>
  <si>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</si>
  <si>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</si>
  <si>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</si>
  <si>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</si>
  <si>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</si>
  <si>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</si>
  <si>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</si>
  <si>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</si>
  <si>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</si>
  <si>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</si>
  <si>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</si>
  <si>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</si>
  <si>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</si>
  <si>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</si>
  <si>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</si>
  <si>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</si>
  <si>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</si>
  <si>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</si>
  <si>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</si>
  <si>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</si>
  <si>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</si>
  <si>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</si>
  <si>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</si>
  <si>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</si>
  <si>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</si>
  <si>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</si>
  <si>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</si>
  <si>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</si>
  <si>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</si>
  <si>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</si>
  <si>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</si>
  <si>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</si>
  <si>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</si>
  <si>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</si>
  <si>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</si>
  <si>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</si>
  <si>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</si>
  <si>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</si>
  <si>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</si>
  <si>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</si>
  <si>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</si>
  <si>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</si>
  <si>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</si>
  <si>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</si>
  <si>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</si>
  <si>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</si>
  <si>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</si>
  <si>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</si>
  <si>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</si>
  <si>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</si>
  <si>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</si>
  <si>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</si>
  <si>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</si>
  <si>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</si>
  <si>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</si>
  <si>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</si>
  <si>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</si>
  <si>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</si>
  <si>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</si>
  <si>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</si>
  <si>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</si>
  <si>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</si>
  <si>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</si>
  <si>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</si>
  <si>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</si>
  <si>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</si>
  <si>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</si>
  <si>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</si>
  <si>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</si>
  <si>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</si>
  <si>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</si>
  <si>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</si>
  <si>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</si>
  <si>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</si>
  <si>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</si>
  <si>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</si>
  <si>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</si>
  <si>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</si>
  <si>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</si>
  <si>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</si>
  <si>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</si>
  <si>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</si>
  <si>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</si>
  <si>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</si>
  <si>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</si>
  <si>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</si>
  <si>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</si>
  <si>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</si>
  <si>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</si>
  <si>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</si>
  <si>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</si>
  <si>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</si>
  <si>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</si>
  <si>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</si>
  <si>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</si>
  <si>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</si>
  <si>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</si>
  <si>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</si>
  <si>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</si>
  <si>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</si>
  <si>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</si>
  <si>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</si>
  <si>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</si>
  <si>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</si>
  <si>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</si>
  <si>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</si>
  <si>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</si>
  <si>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</si>
  <si>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</si>
  <si>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</si>
  <si>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</si>
  <si>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</si>
  <si>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</si>
  <si>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</si>
  <si>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</si>
  <si>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</si>
  <si>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</si>
  <si>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</si>
  <si>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</si>
  <si>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</si>
  <si>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</si>
  <si>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</si>
  <si>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</si>
  <si>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</si>
  <si>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</si>
  <si>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</si>
  <si>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</si>
  <si>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</si>
  <si>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</si>
  <si>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</si>
  <si>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</si>
  <si>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</si>
  <si>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</si>
  <si>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</si>
  <si>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</si>
  <si>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</si>
  <si>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</si>
  <si>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</si>
  <si>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</si>
  <si>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</si>
  <si>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</si>
  <si>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</si>
  <si>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</si>
  <si>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</si>
  <si>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</si>
  <si>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</si>
  <si>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</si>
  <si>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</si>
  <si>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</si>
  <si>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</si>
  <si>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</si>
  <si>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</si>
  <si>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</si>
  <si>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</si>
  <si>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</si>
  <si>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</si>
  <si>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</si>
  <si>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</si>
  <si>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</si>
  <si>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</si>
  <si>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</si>
  <si>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</si>
  <si>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</si>
  <si>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</si>
  <si>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</si>
  <si>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</si>
  <si>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</si>
  <si>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</si>
  <si>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</si>
  <si>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</si>
  <si>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</si>
  <si>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</si>
  <si>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</si>
  <si>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</si>
  <si>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</si>
  <si>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</si>
  <si>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</si>
  <si>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</si>
  <si>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</si>
  <si>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</si>
  <si>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</si>
  <si>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</si>
  <si>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</si>
  <si>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</si>
  <si>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</si>
  <si>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</si>
  <si>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</si>
  <si>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</si>
  <si>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</si>
  <si>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</si>
  <si>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</si>
  <si>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</si>
  <si>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</si>
  <si>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</si>
  <si>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</si>
  <si>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</si>
  <si>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</si>
  <si>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</si>
  <si>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</si>
  <si>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</si>
  <si>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</si>
  <si>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</si>
  <si>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</si>
  <si>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</si>
  <si>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</si>
  <si>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</si>
  <si>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</si>
  <si>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</si>
  <si>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</si>
  <si>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</si>
  <si>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</si>
  <si>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</si>
  <si>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</si>
  <si>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</si>
  <si>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</si>
  <si>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</si>
  <si>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</si>
  <si>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</si>
  <si>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</si>
  <si>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</si>
  <si>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</si>
  <si>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</si>
  <si>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</si>
  <si>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</si>
  <si>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</si>
  <si>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</si>
  <si>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</si>
  <si>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</si>
  <si>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</si>
  <si>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</si>
  <si>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</si>
  <si>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</si>
  <si>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</si>
  <si>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</si>
  <si>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</si>
  <si>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</si>
  <si>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</si>
  <si>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</si>
  <si>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</si>
  <si>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</si>
  <si>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</si>
  <si>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</si>
  <si>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</si>
  <si>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</si>
  <si>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</si>
  <si>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</si>
  <si>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</si>
  <si>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</si>
  <si>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</si>
  <si>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</si>
  <si>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</si>
  <si>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</si>
  <si>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</si>
  <si>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</si>
  <si>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</si>
  <si>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</si>
  <si>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</si>
  <si>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</si>
  <si>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</si>
  <si>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</si>
  <si>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</si>
  <si>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</si>
  <si>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</si>
  <si>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</si>
  <si>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</si>
  <si>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</si>
  <si>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</si>
  <si>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</si>
  <si>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</si>
  <si>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</si>
  <si>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</si>
  <si>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</si>
  <si>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</si>
  <si>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</si>
  <si>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</si>
  <si>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</si>
  <si>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</si>
  <si>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</si>
  <si>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</si>
  <si>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</si>
  <si>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</si>
  <si>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</si>
  <si>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</si>
  <si>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</si>
  <si>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</si>
  <si>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</si>
  <si>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</si>
  <si>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</si>
  <si>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</si>
  <si>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</si>
  <si>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</si>
  <si>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</si>
  <si>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</si>
  <si>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</si>
  <si>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</si>
  <si>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</si>
  <si>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</si>
  <si>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</si>
  <si>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</si>
  <si>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</si>
  <si>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</si>
  <si>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</si>
  <si>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</si>
  <si>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</si>
  <si>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</si>
  <si>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</si>
  <si>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</si>
  <si>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</si>
  <si>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</si>
  <si>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</si>
  <si>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</si>
  <si>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</si>
  <si>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</si>
  <si>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</si>
  <si>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</si>
  <si>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</si>
  <si>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</si>
  <si>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</si>
  <si>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</si>
  <si>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</si>
  <si>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</si>
  <si>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</si>
  <si>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</si>
  <si>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</si>
  <si>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</si>
  <si>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</si>
  <si>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</si>
  <si>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</si>
  <si>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</si>
  <si>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</si>
  <si>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</si>
  <si>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</si>
  <si>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</si>
  <si>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</si>
  <si>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</si>
  <si>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</si>
  <si>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</si>
  <si>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</si>
  <si>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</si>
  <si>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</si>
  <si>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</si>
  <si>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</si>
  <si>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</si>
  <si>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</si>
  <si>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</si>
  <si>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</si>
  <si>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</si>
  <si>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</si>
  <si>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</si>
  <si>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</si>
  <si>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</si>
  <si>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</si>
  <si>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</si>
  <si>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</si>
  <si>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</si>
  <si>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</si>
  <si>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</si>
  <si>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</si>
  <si>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</si>
  <si>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</si>
  <si>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</si>
  <si>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</si>
  <si>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</si>
  <si>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</si>
  <si>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</si>
  <si>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</si>
  <si>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</si>
  <si>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</si>
  <si>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</si>
  <si>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</si>
  <si>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</si>
  <si>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</si>
  <si>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</si>
  <si>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</si>
  <si>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</si>
  <si>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</si>
  <si>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</si>
  <si>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</si>
  <si>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</si>
  <si>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</si>
  <si>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</si>
  <si>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</si>
  <si>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</si>
  <si>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</si>
  <si>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</si>
  <si>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</si>
  <si>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</si>
  <si>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</si>
  <si>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</si>
  <si>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</si>
  <si>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</si>
  <si>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</si>
  <si>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</si>
  <si>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</si>
  <si>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</si>
  <si>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</si>
  <si>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</si>
  <si>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</si>
  <si>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</si>
  <si>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</si>
  <si>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</si>
  <si>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</si>
  <si>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</si>
  <si>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</si>
  <si>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</si>
  <si>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</si>
  <si>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</si>
  <si>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</si>
  <si>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</si>
  <si>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</si>
  <si>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</si>
  <si>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</si>
  <si>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</si>
  <si>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</si>
  <si>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</si>
  <si>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</si>
  <si>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</si>
  <si>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</si>
  <si>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</si>
  <si>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</si>
  <si>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</si>
  <si>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</si>
  <si>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</si>
  <si>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</si>
  <si>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</si>
  <si>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</si>
  <si>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</si>
  <si>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</si>
  <si>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</si>
  <si>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</si>
  <si>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</si>
  <si>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</si>
  <si>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</si>
  <si>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</si>
  <si>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</si>
  <si>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</si>
  <si>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</si>
  <si>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</si>
  <si>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</si>
  <si>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</si>
  <si>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</si>
  <si>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</si>
  <si>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</si>
  <si>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</si>
  <si>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</si>
  <si>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</si>
  <si>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</si>
  <si>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</si>
  <si>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</si>
  <si>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</si>
  <si>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</si>
  <si>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</si>
  <si>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</si>
  <si>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</si>
  <si>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</si>
  <si>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</si>
  <si>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</si>
  <si>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</si>
  <si>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</si>
  <si>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</si>
  <si>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</si>
  <si>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</si>
  <si>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</si>
  <si>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</si>
  <si>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</si>
  <si>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</si>
  <si>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</si>
  <si>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</si>
  <si>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</si>
  <si>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</si>
  <si>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</si>
  <si>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</si>
  <si>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</si>
  <si>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</si>
  <si>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</si>
  <si>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</si>
  <si>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</si>
  <si>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</si>
  <si>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</si>
  <si>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</si>
  <si>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</si>
  <si>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</si>
  <si>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</si>
  <si>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</si>
  <si>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</si>
  <si>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</si>
  <si>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</si>
  <si>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</si>
  <si>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</si>
  <si>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</si>
  <si>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</si>
  <si>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</si>
  <si>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</si>
  <si>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</si>
  <si>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</si>
  <si>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</si>
  <si>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</si>
  <si>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</si>
  <si>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</si>
  <si>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</si>
  <si>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</si>
  <si>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</si>
  <si>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</si>
  <si>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</si>
  <si>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</si>
  <si>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</si>
  <si>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</si>
  <si>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</si>
  <si>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</si>
  <si>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</si>
  <si>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</si>
  <si>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</si>
  <si>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</si>
  <si>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</si>
  <si>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</si>
  <si>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</si>
  <si>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</si>
  <si>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</si>
  <si>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</si>
  <si>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</si>
  <si>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</si>
  <si>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</si>
  <si>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</si>
  <si>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</si>
  <si>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</si>
  <si>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</si>
  <si>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</si>
  <si>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</si>
  <si>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</si>
  <si>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</si>
  <si>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</si>
  <si>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</si>
  <si>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</si>
  <si>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</si>
  <si>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</si>
  <si>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</si>
  <si>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</si>
  <si>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</si>
  <si>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</si>
  <si>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</si>
  <si>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</si>
  <si>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</si>
  <si>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</si>
  <si>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</si>
  <si>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</si>
  <si>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</si>
  <si>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</si>
  <si>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</si>
  <si>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</si>
  <si>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</si>
  <si>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</si>
  <si>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</si>
  <si>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</si>
  <si>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</si>
  <si>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</si>
  <si>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</si>
  <si>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</si>
  <si>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</si>
  <si>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</si>
  <si>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</si>
  <si>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</si>
  <si>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</si>
  <si>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</si>
  <si>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</si>
  <si>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</si>
  <si>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</si>
  <si>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</si>
  <si>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</si>
  <si>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</si>
  <si>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</si>
  <si>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</si>
  <si>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</si>
  <si>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</si>
  <si>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</si>
  <si>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</si>
  <si>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</si>
  <si>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</si>
  <si>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</si>
  <si>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</si>
  <si>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</si>
  <si>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</si>
  <si>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</si>
  <si>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</si>
  <si>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</si>
  <si>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</si>
  <si>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</si>
  <si>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</si>
  <si>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</si>
  <si>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</si>
  <si>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</si>
  <si>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</si>
  <si>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</si>
  <si>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</si>
  <si>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</si>
  <si>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</si>
  <si>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</si>
  <si>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</si>
  <si>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</si>
  <si>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</si>
  <si>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</si>
  <si>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</si>
  <si>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</si>
  <si>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</si>
  <si>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</si>
  <si>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</si>
  <si>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</si>
  <si>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</si>
  <si>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</si>
  <si>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</si>
  <si>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</si>
  <si>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</si>
  <si>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</si>
  <si>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</si>
  <si>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</si>
  <si>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</si>
  <si>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</si>
  <si>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</si>
  <si>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</si>
  <si>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</si>
  <si>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</si>
  <si>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</si>
  <si>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</si>
  <si>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</si>
  <si>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</si>
  <si>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</si>
  <si>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</si>
  <si>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</si>
  <si>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</si>
  <si>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</si>
  <si>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</si>
  <si>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</si>
  <si>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</si>
  <si>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</si>
  <si>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</si>
  <si>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</si>
  <si>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</si>
  <si>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</si>
  <si>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</si>
  <si>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</si>
  <si>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</si>
  <si>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</si>
  <si>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</si>
  <si>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</si>
  <si>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</si>
  <si>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</si>
  <si>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</si>
  <si>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</si>
  <si>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</si>
  <si>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</si>
  <si>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</si>
  <si>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</si>
  <si>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</si>
  <si>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</si>
  <si>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</si>
  <si>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</si>
  <si>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</si>
  <si>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</si>
  <si>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</si>
  <si>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</si>
  <si>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</si>
  <si>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</si>
  <si>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</si>
  <si>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</si>
  <si>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</si>
  <si>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</si>
  <si>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</si>
  <si>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</si>
  <si>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</si>
  <si>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</si>
  <si>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</si>
  <si>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</si>
  <si>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</si>
  <si>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</si>
  <si>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</si>
  <si>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</si>
  <si>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</si>
  <si>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</si>
  <si>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</si>
  <si>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</si>
  <si>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</si>
  <si>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</si>
  <si>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</si>
  <si>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</si>
  <si>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</si>
  <si>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</si>
  <si>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</si>
  <si>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</si>
  <si>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</si>
  <si>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</si>
  <si>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</si>
  <si>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</si>
  <si>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</si>
  <si>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</si>
  <si>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</si>
  <si>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</si>
  <si>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</si>
  <si>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</si>
  <si>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</si>
  <si>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</si>
  <si>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</si>
  <si>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</si>
  <si>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</si>
  <si>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</si>
  <si>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</si>
  <si>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</si>
  <si>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</si>
  <si>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</si>
  <si>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</si>
  <si>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</si>
  <si>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</si>
  <si>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</si>
  <si>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</si>
  <si>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</si>
  <si>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</si>
  <si>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</si>
  <si>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</si>
  <si>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</si>
  <si>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</si>
  <si>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</si>
  <si>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</si>
  <si>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</si>
  <si>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</si>
  <si>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</si>
  <si>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</si>
  <si>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</si>
  <si>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</si>
  <si>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</si>
  <si>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</si>
  <si>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</si>
  <si>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</si>
  <si>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</si>
  <si>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</si>
  <si>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</si>
  <si>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</si>
  <si>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</si>
  <si>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</si>
  <si>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</si>
  <si>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</si>
  <si>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</si>
  <si>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</si>
  <si>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</si>
  <si>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</si>
  <si>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</si>
  <si>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</si>
  <si>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</si>
  <si>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</si>
  <si>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</si>
  <si>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</si>
  <si>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</si>
  <si>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</si>
  <si>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</si>
  <si>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</si>
  <si>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</si>
  <si>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</si>
  <si>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</si>
  <si>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</si>
  <si>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</si>
  <si>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</si>
  <si>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</si>
  <si>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</si>
  <si>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</si>
  <si>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</si>
  <si>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</si>
  <si>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</si>
  <si>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</si>
  <si>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</si>
  <si>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</si>
  <si>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</si>
  <si>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</si>
  <si>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</si>
  <si>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</si>
  <si>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</si>
  <si>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</si>
  <si>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</si>
  <si>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</si>
  <si>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</si>
  <si>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</si>
  <si>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</si>
  <si>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</si>
  <si>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</si>
  <si>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</si>
  <si>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</si>
  <si>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</si>
  <si>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</si>
  <si>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</si>
  <si>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</si>
  <si>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</si>
  <si>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</si>
  <si>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</si>
  <si>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</si>
  <si>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</si>
  <si>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</si>
  <si>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</si>
  <si>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</si>
  <si>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</si>
  <si>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</si>
  <si>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</si>
  <si>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</si>
  <si>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</si>
  <si>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</si>
  <si>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</si>
  <si>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</si>
  <si>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</si>
  <si>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</si>
  <si>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</si>
  <si>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</si>
  <si>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</si>
  <si>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</si>
  <si>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</si>
  <si>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</si>
  <si>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</si>
  <si>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</si>
  <si>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</si>
  <si>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</si>
  <si>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</si>
  <si>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</si>
  <si>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</si>
  <si>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</si>
  <si>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</si>
  <si>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</si>
  <si>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</si>
  <si>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</si>
  <si>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</si>
  <si>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</si>
  <si>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</si>
  <si>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</si>
  <si>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</si>
  <si>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</si>
  <si>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</si>
  <si>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</si>
  <si>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</si>
  <si>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</si>
  <si>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</si>
  <si>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</si>
  <si>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</si>
  <si>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</si>
  <si>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</si>
  <si>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</si>
  <si>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</si>
  <si>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</si>
  <si>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</si>
  <si>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</si>
  <si>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</si>
  <si>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</si>
  <si>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</si>
  <si>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</si>
  <si>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</si>
  <si>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</si>
  <si>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</si>
  <si>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</si>
  <si>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</si>
  <si>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</si>
  <si>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</si>
  <si>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</si>
  <si>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</si>
  <si>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</si>
  <si>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</si>
  <si>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</si>
  <si>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</si>
  <si>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</si>
  <si>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</si>
  <si>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</si>
  <si>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</si>
  <si>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</si>
  <si>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</si>
  <si>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</si>
  <si>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</si>
  <si>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</si>
  <si>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</si>
  <si>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</si>
  <si>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</si>
  <si>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</si>
  <si>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</si>
  <si>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</si>
  <si>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</si>
  <si>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</si>
  <si>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</si>
  <si>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</si>
  <si>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</si>
  <si>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</si>
  <si>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</si>
  <si>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</si>
  <si>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</si>
  <si>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</si>
  <si>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</si>
  <si>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</si>
  <si>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</si>
  <si>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</si>
  <si>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</si>
  <si>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</si>
  <si>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</si>
  <si>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</si>
  <si>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</si>
  <si>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</si>
  <si>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</si>
  <si>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</si>
  <si>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</si>
  <si>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</si>
  <si>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</si>
  <si>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</si>
  <si>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</si>
  <si>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</si>
  <si>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</si>
  <si>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</si>
  <si>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</si>
  <si>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</si>
  <si>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</si>
  <si>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</si>
  <si>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</si>
  <si>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</si>
  <si>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</si>
  <si>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</si>
  <si>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</si>
  <si>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</si>
  <si>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</si>
  <si>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</si>
  <si>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</si>
  <si>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</si>
  <si>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</si>
  <si>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</si>
  <si>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</si>
  <si>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</si>
  <si>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</si>
  <si>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</si>
  <si>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</si>
  <si>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</si>
  <si>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</si>
  <si>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</si>
  <si>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</si>
  <si>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</si>
  <si>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</si>
  <si>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</si>
  <si>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</si>
  <si>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</si>
  <si>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</si>
  <si>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</si>
  <si>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</si>
  <si>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</si>
  <si>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</si>
  <si>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</si>
  <si>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</si>
  <si>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</si>
  <si>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</si>
  <si>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</si>
  <si>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</si>
  <si>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</si>
  <si>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</si>
  <si>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</si>
  <si>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</si>
  <si>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</si>
  <si>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</si>
  <si>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</si>
  <si>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</si>
  <si>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</si>
  <si>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</si>
  <si>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</si>
  <si>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</si>
  <si>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</si>
  <si>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</si>
  <si>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</si>
  <si>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</si>
  <si>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</si>
  <si>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</si>
  <si>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</si>
  <si>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</si>
  <si>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</si>
  <si>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</si>
  <si>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</si>
  <si>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</si>
  <si>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</si>
  <si>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</si>
  <si>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</si>
  <si>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</si>
  <si>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</si>
  <si>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</si>
  <si>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</si>
  <si>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</si>
  <si>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</si>
  <si>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</si>
  <si>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</si>
  <si>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</si>
  <si>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</si>
  <si>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</si>
  <si>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</si>
  <si>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</si>
  <si>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</si>
  <si>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</si>
  <si>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</si>
  <si>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</si>
  <si>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</si>
  <si>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</si>
  <si>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</si>
  <si>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</si>
  <si>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</si>
  <si>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</si>
  <si>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</si>
  <si>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</si>
  <si>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</si>
  <si>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</si>
  <si>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</si>
  <si>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</si>
  <si>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</si>
  <si>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</si>
  <si>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</si>
  <si>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</si>
  <si>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</si>
  <si>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</si>
  <si>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</si>
  <si>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</si>
  <si>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</si>
  <si>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</si>
  <si>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</si>
  <si>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</si>
  <si>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</si>
  <si>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</si>
  <si>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</si>
  <si>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</si>
  <si>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</si>
  <si>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</si>
  <si>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</si>
  <si>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</si>
  <si>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</si>
  <si>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</si>
  <si>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</si>
  <si>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</si>
  <si>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</si>
  <si>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</si>
  <si>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</si>
  <si>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</si>
  <si>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</si>
  <si>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</si>
  <si>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</si>
  <si>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</si>
  <si>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</si>
  <si>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</si>
  <si>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</si>
  <si>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</si>
  <si>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</si>
  <si>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</si>
  <si>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</si>
  <si>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</si>
  <si>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</si>
  <si>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</si>
  <si>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</si>
  <si>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</si>
  <si>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</si>
  <si>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</si>
  <si>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</si>
  <si>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</si>
  <si>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</si>
  <si>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</si>
  <si>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</si>
  <si>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</si>
  <si>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</si>
  <si>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</si>
  <si>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</si>
  <si>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</si>
  <si>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</si>
  <si>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</si>
  <si>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</si>
  <si>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</si>
  <si>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</si>
  <si>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</si>
  <si>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</si>
  <si>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</si>
  <si>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</si>
  <si>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</si>
  <si>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</si>
  <si>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</si>
  <si>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</si>
  <si>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</si>
  <si>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</si>
  <si>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</si>
  <si>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</si>
  <si>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</si>
  <si>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</si>
  <si>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</si>
  <si>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</si>
  <si>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</si>
  <si>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</si>
  <si>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</si>
  <si>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</si>
  <si>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</si>
  <si>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</si>
  <si>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</si>
  <si>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</si>
  <si>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</si>
  <si>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</si>
  <si>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</si>
  <si>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</si>
  <si>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</si>
  <si>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</si>
  <si>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</si>
  <si>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</si>
  <si>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</si>
  <si>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</si>
  <si>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</si>
  <si>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</si>
  <si>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</si>
  <si>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</si>
  <si>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</si>
  <si>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</si>
  <si>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</si>
  <si>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</si>
  <si>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</si>
  <si>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</si>
  <si>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</si>
  <si>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</si>
  <si>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</si>
  <si>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</si>
  <si>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</si>
  <si>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</si>
  <si>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</si>
  <si>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</si>
  <si>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</si>
  <si>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</si>
  <si>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</si>
  <si>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</si>
  <si>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</si>
  <si>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</si>
  <si>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</si>
  <si>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</si>
  <si>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</si>
  <si>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</si>
  <si>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</si>
  <si>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</si>
  <si>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</si>
  <si>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</si>
  <si>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</si>
  <si>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</si>
  <si>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</si>
  <si>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</si>
  <si>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</si>
  <si>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</si>
  <si>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</si>
  <si>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</si>
  <si>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</si>
  <si>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</si>
  <si>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</si>
  <si>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</si>
  <si>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</si>
  <si>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</si>
  <si>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</si>
  <si>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</si>
  <si>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</si>
  <si>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</si>
  <si>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</si>
  <si>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</si>
  <si>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</si>
  <si>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</si>
  <si>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</si>
  <si>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</si>
  <si>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</si>
  <si>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</si>
  <si>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</si>
  <si>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</si>
  <si>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</si>
  <si>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</si>
  <si>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</si>
  <si>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</si>
  <si>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</si>
  <si>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</si>
  <si>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</si>
  <si>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</si>
  <si>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</si>
  <si>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</si>
  <si>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</si>
  <si>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</si>
  <si>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</si>
  <si>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</si>
  <si>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</si>
  <si>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</si>
  <si>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</si>
  <si>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</si>
  <si>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</si>
  <si>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</si>
  <si>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</si>
  <si>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</si>
  <si>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</si>
  <si>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</si>
  <si>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</si>
  <si>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</si>
  <si>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</si>
  <si>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</si>
  <si>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</si>
  <si>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</si>
  <si>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</si>
  <si>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</si>
  <si>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</si>
  <si>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</si>
  <si>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</si>
  <si>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</si>
  <si>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</si>
  <si>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</si>
  <si>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</si>
  <si>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</si>
  <si>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</si>
  <si>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</si>
  <si>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</si>
  <si>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</si>
  <si>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</si>
  <si>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</si>
  <si>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</si>
  <si>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</si>
  <si>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</si>
  <si>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</si>
  <si>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</si>
  <si>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</si>
  <si>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</si>
  <si>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</si>
  <si>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</si>
  <si>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</si>
  <si>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</si>
  <si>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</si>
  <si>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</si>
  <si>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</si>
  <si>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</si>
  <si>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</si>
  <si>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</si>
  <si>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</si>
  <si>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</si>
  <si>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</si>
  <si>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</si>
  <si>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</si>
  <si>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</si>
  <si>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</si>
  <si>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</si>
  <si>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</si>
  <si>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</si>
  <si>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</si>
  <si>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</si>
  <si>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</si>
  <si>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</si>
  <si>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</si>
  <si>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</si>
  <si>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</si>
  <si>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</si>
  <si>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</si>
  <si>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</si>
  <si>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</si>
  <si>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</si>
  <si>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</si>
  <si>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</si>
  <si>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</si>
  <si>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</si>
  <si>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</si>
  <si>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</si>
  <si>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</si>
  <si>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</si>
  <si>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</si>
  <si>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</si>
  <si>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</si>
  <si>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</si>
  <si>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</si>
  <si>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</si>
  <si>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</si>
  <si>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</si>
  <si>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</si>
  <si>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</si>
  <si>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</si>
  <si>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</si>
  <si>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</si>
  <si>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</si>
  <si>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</si>
  <si>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</si>
  <si>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</si>
  <si>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</si>
  <si>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</si>
  <si>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</si>
  <si>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</si>
  <si>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</si>
  <si>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</si>
  <si>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</si>
  <si>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</si>
  <si>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</si>
  <si>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</si>
  <si>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</si>
  <si>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</si>
  <si>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</si>
  <si>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</si>
  <si>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</si>
  <si>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</si>
  <si>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</si>
  <si>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</si>
  <si>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</si>
  <si>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</si>
  <si>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</si>
  <si>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</si>
  <si>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</si>
  <si>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</si>
  <si>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</si>
  <si>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</si>
  <si>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</si>
  <si>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</si>
  <si>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</si>
  <si>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</si>
  <si>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</si>
  <si>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</si>
  <si>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</si>
  <si>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</si>
  <si>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</si>
  <si>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</si>
  <si>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</si>
  <si>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</si>
  <si>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</si>
  <si>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</si>
  <si>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</si>
  <si>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</si>
  <si>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</si>
  <si>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</si>
  <si>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</si>
  <si>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</si>
  <si>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</si>
  <si>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</si>
  <si>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</si>
  <si>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</si>
  <si>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</si>
  <si>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</si>
  <si>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</si>
  <si>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</si>
  <si>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</si>
  <si>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</si>
  <si>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</si>
  <si>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</si>
  <si>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</si>
  <si>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</si>
  <si>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</si>
  <si>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</si>
  <si>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</si>
  <si>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</si>
  <si>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</si>
  <si>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</si>
  <si>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</si>
  <si>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</si>
  <si>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</si>
  <si>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</si>
  <si>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</si>
  <si>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</si>
  <si>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</si>
  <si>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</si>
  <si>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</si>
  <si>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</si>
  <si>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</si>
  <si>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</si>
  <si>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</si>
  <si>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</si>
  <si>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</si>
  <si>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</si>
  <si>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</si>
  <si>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</si>
  <si>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</si>
  <si>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</si>
  <si>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</si>
  <si>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</si>
  <si>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</si>
  <si>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</si>
  <si>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</si>
  <si>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</si>
  <si>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</si>
  <si>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</si>
  <si>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</si>
  <si>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</si>
  <si>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</si>
  <si>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</si>
  <si>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</si>
  <si>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</si>
  <si>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</si>
  <si>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</si>
  <si>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</si>
  <si>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</si>
  <si>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</si>
  <si>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</si>
  <si>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</si>
  <si>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</si>
  <si>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</si>
  <si>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</si>
  <si>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</si>
  <si>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</si>
  <si>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</si>
  <si>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</si>
  <si>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</si>
  <si>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</si>
  <si>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</si>
  <si>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</si>
  <si>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</si>
  <si>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</si>
  <si>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</si>
  <si>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</si>
  <si>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</si>
  <si>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</si>
  <si>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</si>
  <si>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</si>
  <si>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</si>
  <si>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</si>
  <si>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</si>
  <si>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</si>
  <si>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</si>
  <si>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</si>
  <si>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</si>
  <si>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</si>
  <si>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</si>
  <si>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</si>
  <si>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</si>
  <si>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</si>
  <si>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</si>
  <si>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</si>
  <si>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</si>
  <si>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</si>
  <si>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</si>
  <si>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</si>
  <si>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</si>
  <si>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</si>
  <si>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</si>
  <si>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</si>
  <si>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</si>
  <si>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</si>
  <si>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</si>
  <si>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</si>
  <si>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</si>
  <si>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</si>
  <si>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</si>
  <si>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</si>
  <si>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</si>
  <si>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</si>
  <si>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</si>
  <si>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</si>
  <si>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</si>
  <si>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</si>
  <si>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</si>
  <si>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</si>
  <si>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</si>
  <si>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</si>
  <si>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</si>
  <si>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</si>
  <si>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</si>
  <si>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</si>
  <si>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</si>
  <si>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</si>
  <si>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</si>
  <si>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</si>
  <si>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</si>
  <si>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</si>
  <si>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</si>
  <si>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</si>
  <si>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</si>
  <si>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</si>
  <si>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</si>
  <si>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</si>
  <si>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</si>
  <si>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</si>
  <si>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</si>
  <si>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</si>
  <si>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</si>
  <si>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</si>
  <si>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</si>
  <si>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</si>
  <si>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</si>
  <si>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</si>
  <si>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</si>
  <si>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</si>
  <si>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</si>
  <si>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</si>
  <si>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</si>
  <si>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</si>
  <si>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</si>
  <si>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</si>
  <si>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</si>
  <si>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</si>
  <si>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</si>
  <si>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</si>
  <si>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</si>
  <si>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</si>
  <si>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</si>
  <si>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</si>
  <si>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</si>
  <si>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</si>
  <si>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</si>
  <si>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</si>
  <si>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</si>
  <si>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</si>
  <si>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</si>
  <si>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</si>
  <si>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</si>
  <si>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</si>
  <si>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</si>
  <si>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</si>
  <si>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</si>
  <si>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</si>
  <si>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</si>
  <si>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</si>
  <si>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</si>
  <si>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</si>
  <si>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</si>
  <si>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</si>
  <si>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</si>
  <si>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</si>
  <si>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</si>
  <si>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</si>
  <si>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</si>
  <si>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</si>
  <si>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</si>
  <si>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</si>
  <si>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</si>
  <si>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</si>
  <si>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</si>
  <si>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</si>
  <si>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</si>
  <si>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</si>
  <si>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</si>
  <si>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</si>
  <si>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</si>
  <si>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</si>
  <si>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</si>
  <si>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</si>
  <si>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</si>
  <si>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</si>
  <si>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</si>
  <si>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</si>
  <si>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</si>
  <si>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</si>
  <si>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</si>
  <si>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</si>
  <si>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</si>
  <si>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</si>
  <si>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</si>
  <si>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</si>
  <si>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</si>
  <si>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</si>
  <si>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</si>
  <si>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</si>
  <si>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</si>
  <si>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</si>
  <si>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</si>
  <si>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</si>
  <si>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</si>
  <si>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</si>
  <si>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</si>
  <si>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</si>
  <si>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</si>
  <si>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</si>
  <si>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</si>
  <si>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</si>
  <si>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</si>
  <si>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</si>
  <si>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</si>
  <si>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</si>
  <si>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</si>
  <si>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</si>
  <si>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</si>
  <si>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</si>
  <si>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</si>
  <si>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</si>
  <si>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</si>
  <si>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</si>
  <si>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</si>
  <si>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</si>
  <si>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</si>
  <si>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</si>
  <si>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</si>
  <si>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</si>
  <si>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</si>
  <si>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</si>
  <si>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</si>
  <si>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</si>
  <si>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</si>
  <si>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</si>
  <si>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</si>
  <si>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</si>
  <si>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</si>
  <si>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</si>
  <si>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</si>
  <si>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</si>
  <si>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</si>
  <si>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</si>
  <si>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</si>
  <si>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</si>
  <si>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</si>
  <si>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</si>
  <si>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</si>
  <si>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</si>
  <si>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</si>
  <si>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</si>
  <si>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</si>
  <si>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</si>
  <si>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</si>
  <si>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</si>
  <si>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</si>
  <si>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</si>
  <si>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</si>
  <si>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</si>
  <si>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</si>
  <si>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</si>
  <si>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</si>
  <si>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</si>
  <si>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</si>
  <si>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</si>
  <si>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</si>
  <si>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</si>
  <si>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</si>
  <si>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</si>
  <si>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</si>
  <si>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</si>
  <si>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</si>
  <si>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</si>
  <si>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</si>
  <si>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</si>
  <si>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</si>
  <si>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</si>
  <si>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</si>
  <si>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</si>
  <si>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</si>
  <si>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</si>
  <si>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</si>
  <si>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</si>
  <si>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</si>
  <si>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</si>
  <si>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</si>
  <si>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</si>
  <si>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</si>
  <si>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</si>
  <si>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</si>
  <si>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</si>
  <si>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</si>
  <si>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</si>
  <si>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</si>
  <si>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</si>
  <si>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</si>
  <si>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</si>
  <si>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</si>
  <si>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</si>
  <si>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</si>
  <si>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</si>
  <si>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</si>
  <si>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</si>
  <si>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</si>
  <si>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</si>
  <si>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</si>
  <si>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</si>
  <si>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</si>
  <si>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</si>
  <si>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</si>
  <si>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</si>
  <si>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</si>
  <si>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</si>
  <si>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</si>
  <si>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</si>
  <si>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</si>
  <si>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</si>
  <si>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</si>
  <si>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</si>
  <si>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</si>
  <si>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</si>
  <si>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</si>
  <si>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</si>
  <si>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</si>
  <si>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</si>
  <si>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</si>
  <si>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</si>
  <si>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</si>
  <si>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</si>
  <si>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</si>
  <si>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</si>
  <si>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</si>
  <si>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</si>
  <si>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</si>
  <si>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</si>
  <si>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</si>
  <si>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</si>
  <si>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</si>
  <si>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</si>
  <si>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</si>
  <si>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</si>
  <si>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</si>
  <si>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</si>
  <si>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</si>
  <si>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</si>
  <si>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</si>
  <si>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</si>
  <si>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</si>
  <si>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</si>
  <si>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</si>
  <si>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</si>
  <si>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</si>
  <si>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</si>
  <si>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</si>
  <si>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</si>
  <si>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</si>
  <si>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</si>
  <si>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</si>
  <si>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</si>
  <si>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</si>
  <si>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</si>
  <si>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</si>
  <si>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</si>
  <si>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</si>
  <si>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</si>
  <si>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</si>
  <si>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</si>
  <si>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</si>
  <si>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</si>
  <si>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</si>
  <si>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</si>
  <si>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</si>
  <si>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</si>
  <si>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</si>
  <si>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</si>
  <si>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</si>
  <si>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</si>
  <si>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</si>
  <si>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</si>
  <si>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</si>
  <si>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</si>
  <si>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</si>
  <si>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</si>
  <si>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</si>
  <si>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</si>
  <si>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</si>
  <si>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</si>
  <si>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</si>
  <si>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</si>
  <si>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</si>
  <si>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</si>
  <si>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</si>
  <si>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</si>
  <si>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</si>
  <si>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</si>
  <si>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</si>
  <si>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</si>
  <si>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</si>
  <si>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</si>
  <si>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</si>
  <si>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</si>
  <si>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</si>
  <si>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</si>
  <si>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</si>
  <si>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</si>
  <si>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</si>
  <si>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</si>
  <si>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</si>
  <si>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</si>
  <si>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</si>
  <si>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</si>
  <si>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</si>
  <si>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</si>
  <si>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</si>
  <si>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</si>
  <si>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</si>
  <si>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</si>
  <si>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</si>
  <si>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</si>
  <si>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</si>
  <si>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</si>
  <si>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</si>
  <si>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</si>
  <si>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</si>
  <si>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</si>
  <si>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</si>
  <si>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</si>
  <si>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</si>
  <si>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</si>
  <si>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</si>
  <si>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</si>
  <si>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</si>
  <si>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</si>
  <si>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</si>
  <si>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</si>
  <si>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</si>
  <si>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</si>
  <si>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</si>
  <si>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</si>
  <si>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</si>
  <si>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</si>
  <si>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</si>
  <si>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</si>
  <si>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</si>
  <si>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</si>
  <si>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</si>
  <si>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</si>
  <si>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</si>
  <si>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</si>
  <si>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</si>
  <si>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</si>
  <si>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</si>
  <si>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</si>
  <si>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</si>
  <si>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</si>
  <si>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</si>
  <si>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</si>
  <si>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</si>
  <si>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</si>
  <si>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</si>
  <si>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</si>
  <si>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</si>
  <si>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</si>
  <si>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</si>
  <si>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</si>
  <si>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</si>
  <si>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</si>
  <si>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</si>
  <si>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</si>
  <si>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</si>
  <si>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</si>
  <si>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</si>
  <si>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</si>
  <si>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</si>
  <si>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</si>
  <si>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</si>
  <si>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</si>
  <si>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</si>
  <si>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</si>
  <si>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</si>
  <si>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</si>
  <si>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</si>
  <si>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</si>
  <si>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</si>
  <si>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</si>
  <si>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</si>
  <si>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</si>
  <si>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</si>
  <si>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</si>
  <si>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</si>
  <si>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</si>
  <si>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</si>
  <si>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</si>
  <si>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</si>
  <si>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</si>
  <si>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</si>
  <si>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</si>
  <si>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</si>
  <si>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</si>
  <si>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</si>
  <si>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</si>
  <si>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</si>
  <si>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</si>
  <si>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</si>
  <si>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</si>
  <si>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</si>
  <si>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</si>
  <si>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</si>
  <si>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</si>
  <si>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</si>
  <si>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</si>
  <si>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</si>
  <si>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</si>
  <si>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</si>
  <si>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</si>
  <si>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</si>
  <si>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</si>
  <si>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</si>
  <si>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</si>
  <si>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</si>
  <si>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</si>
  <si>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</si>
  <si>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</si>
  <si>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</si>
  <si>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</si>
  <si>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</si>
  <si>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</si>
  <si>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</si>
  <si>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</si>
  <si>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</si>
  <si>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</si>
  <si>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</si>
  <si>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</si>
  <si>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</si>
  <si>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</si>
  <si>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</si>
  <si>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</si>
  <si>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</si>
  <si>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</si>
  <si>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</si>
  <si>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</si>
  <si>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</si>
  <si>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</si>
  <si>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</si>
  <si>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</si>
  <si>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</si>
  <si>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</si>
  <si>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</si>
  <si>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</si>
  <si>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</si>
  <si>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</si>
  <si>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</si>
  <si>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</si>
  <si>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</si>
  <si>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</si>
  <si>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</si>
  <si>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</si>
  <si>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</si>
  <si>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</si>
  <si>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</si>
  <si>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</si>
  <si>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</si>
  <si>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</si>
  <si>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</si>
  <si>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</si>
  <si>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</si>
  <si>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</si>
  <si>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</si>
  <si>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</si>
  <si>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</si>
  <si>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</si>
  <si>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</si>
  <si>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</si>
  <si>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</si>
  <si>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</si>
  <si>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</si>
  <si>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</si>
  <si>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</si>
  <si>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</si>
  <si>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</si>
  <si>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</si>
  <si>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</si>
  <si>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</si>
  <si>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</si>
  <si>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</si>
  <si>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</si>
  <si>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</si>
  <si>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</si>
  <si>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</si>
  <si>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</si>
  <si>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</si>
  <si>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</si>
  <si>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</si>
  <si>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</si>
  <si>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</si>
  <si>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</si>
  <si>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</si>
  <si>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</si>
  <si>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</si>
  <si>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</si>
  <si>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</si>
  <si>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</si>
  <si>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</si>
  <si>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</si>
  <si>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</si>
  <si>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</si>
  <si>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</si>
  <si>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</si>
  <si>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</si>
  <si>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</si>
  <si>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</si>
  <si>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</si>
  <si>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</si>
  <si>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</si>
  <si>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</si>
  <si>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</si>
  <si>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</si>
  <si>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</si>
  <si>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</si>
  <si>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</si>
  <si>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</si>
  <si>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</si>
  <si>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</si>
  <si>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</si>
  <si>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</si>
  <si>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</si>
  <si>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</si>
  <si>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</si>
  <si>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</si>
  <si>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</si>
  <si>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</si>
  <si>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</si>
  <si>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</si>
  <si>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</si>
  <si>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</si>
  <si>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</si>
  <si>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</si>
  <si>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</si>
  <si>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</si>
  <si>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</si>
  <si>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</si>
  <si>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</si>
  <si>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</si>
  <si>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</si>
  <si>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</si>
  <si>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</si>
  <si>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</si>
  <si>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</si>
  <si>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</si>
  <si>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</si>
  <si>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</si>
  <si>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</si>
  <si>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</si>
  <si>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</si>
  <si>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</si>
  <si>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</si>
  <si>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</si>
  <si>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</si>
  <si>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</si>
  <si>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</si>
  <si>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</si>
  <si>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</si>
  <si>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</si>
  <si>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</si>
  <si>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</si>
  <si>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</si>
  <si>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</si>
  <si>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</si>
  <si>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</si>
  <si>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</si>
  <si>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</si>
  <si>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</si>
  <si>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</si>
  <si>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</si>
  <si>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</si>
  <si>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</si>
  <si>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</si>
  <si>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</si>
  <si>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</si>
  <si>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</si>
  <si>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</si>
  <si>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</si>
  <si>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</si>
  <si>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</si>
  <si>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</si>
  <si>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</si>
  <si>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</si>
  <si>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</si>
  <si>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</si>
  <si>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</si>
  <si>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</si>
  <si>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</si>
  <si>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</si>
  <si>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</si>
  <si>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</si>
  <si>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</si>
  <si>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</si>
  <si>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</si>
  <si>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</si>
  <si>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</si>
  <si>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</si>
  <si>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</si>
  <si>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</si>
  <si>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</si>
  <si>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</si>
  <si>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</si>
  <si>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</si>
  <si>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</si>
  <si>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</si>
  <si>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</si>
  <si>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</si>
  <si>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</si>
  <si>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</si>
  <si>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</si>
  <si>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</si>
  <si>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</si>
  <si>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</si>
  <si>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</si>
  <si>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</si>
  <si>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</si>
  <si>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</si>
  <si>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</si>
  <si>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</si>
  <si>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</si>
  <si>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</si>
  <si>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</si>
  <si>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</si>
  <si>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</si>
  <si>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</si>
  <si>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</si>
  <si>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</si>
  <si>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</si>
  <si>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</si>
  <si>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</si>
  <si>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</si>
  <si>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</si>
  <si>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</si>
  <si>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</si>
  <si>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</si>
  <si>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</si>
  <si>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</si>
  <si>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</si>
  <si>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</si>
  <si>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</si>
  <si>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</si>
  <si>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</si>
  <si>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</si>
  <si>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</si>
  <si>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</si>
  <si>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</si>
  <si>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</si>
  <si>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</si>
  <si>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</si>
  <si>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</si>
  <si>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</si>
  <si>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</si>
  <si>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</si>
  <si>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</si>
  <si>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</si>
  <si>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</si>
  <si>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</si>
  <si>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</si>
  <si>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</si>
  <si>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</si>
  <si>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</si>
  <si>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</si>
  <si>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</si>
  <si>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</si>
  <si>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</si>
  <si>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</si>
  <si>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</si>
  <si>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</si>
  <si>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</si>
  <si>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</si>
  <si>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</si>
  <si>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</si>
  <si>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</si>
  <si>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</si>
  <si>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</si>
  <si>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</si>
  <si>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</si>
  <si>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</si>
  <si>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</si>
  <si>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</si>
  <si>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</si>
  <si>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</si>
  <si>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</si>
  <si>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</si>
  <si>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</si>
  <si>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</si>
  <si>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</si>
  <si>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</si>
  <si>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</si>
  <si>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</si>
  <si>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</si>
  <si>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</si>
  <si>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</si>
  <si>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</si>
  <si>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</si>
  <si>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</si>
  <si>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</si>
  <si>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</si>
  <si>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</si>
  <si>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</si>
  <si>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</si>
  <si>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</si>
  <si>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</si>
  <si>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</si>
  <si>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</si>
  <si>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</si>
  <si>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</si>
  <si>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</si>
  <si>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</si>
  <si>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</si>
  <si>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</si>
  <si>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</si>
  <si>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</si>
  <si>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</si>
  <si>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</si>
  <si>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</si>
  <si>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</si>
  <si>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</si>
  <si>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</si>
  <si>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</si>
  <si>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</si>
  <si>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</si>
  <si>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</si>
  <si>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</si>
  <si>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</si>
  <si>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</si>
  <si>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</si>
  <si>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</si>
  <si>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</si>
  <si>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</si>
  <si>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</si>
  <si>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</si>
  <si>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</si>
  <si>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</si>
  <si>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</si>
  <si>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</si>
  <si>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</si>
  <si>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</si>
  <si>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</si>
  <si>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</si>
  <si>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</si>
  <si>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</si>
  <si>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</si>
  <si>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</si>
  <si>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</si>
  <si>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</si>
  <si>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</si>
  <si>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</si>
  <si>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</si>
  <si>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</si>
  <si>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</si>
  <si>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</si>
  <si>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</si>
  <si>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</si>
  <si>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</si>
  <si>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</si>
  <si>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</si>
  <si>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</si>
  <si>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</si>
  <si>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</si>
  <si>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</si>
  <si>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</si>
  <si>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</si>
  <si>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</si>
  <si>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</si>
  <si>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</si>
  <si>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</si>
  <si>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</si>
  <si>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</si>
  <si>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</si>
  <si>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</si>
  <si>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</si>
  <si>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</si>
  <si>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</si>
  <si>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</si>
  <si>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</si>
  <si>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</si>
  <si>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</si>
  <si>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</si>
  <si>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</si>
  <si>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</si>
  <si>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</si>
  <si>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</si>
  <si>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</si>
  <si>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</si>
  <si>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</si>
  <si>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</si>
  <si>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</si>
  <si>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</si>
  <si>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</si>
  <si>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</si>
  <si>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</si>
  <si>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</si>
  <si>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</si>
  <si>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</si>
  <si>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</si>
  <si>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</si>
  <si>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</si>
  <si>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</si>
  <si>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</si>
  <si>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</si>
  <si>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</si>
  <si>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</si>
  <si>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</si>
  <si>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</si>
  <si>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</si>
  <si>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</si>
  <si>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</si>
  <si>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</si>
  <si>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</si>
  <si>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</si>
  <si>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</si>
  <si>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</si>
  <si>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</si>
  <si>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</si>
  <si>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</si>
  <si>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</si>
  <si>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</si>
  <si>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</si>
  <si>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</si>
  <si>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</si>
  <si>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</si>
  <si>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</si>
  <si>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</si>
  <si>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</si>
  <si>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</si>
  <si>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</si>
  <si>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</si>
  <si>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</si>
  <si>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</si>
  <si>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</si>
  <si>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</si>
  <si>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</si>
  <si>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</si>
  <si>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</si>
  <si>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</si>
  <si>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</si>
  <si>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</si>
  <si>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</si>
  <si>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</si>
  <si>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</si>
  <si>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</si>
  <si>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</si>
  <si>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</si>
  <si>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</si>
  <si>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</si>
  <si>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</si>
  <si>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</si>
  <si>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</si>
  <si>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</si>
  <si>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</si>
  <si>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</si>
  <si>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</si>
  <si>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</si>
  <si>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</si>
  <si>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</si>
  <si>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</si>
  <si>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</si>
  <si>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</si>
  <si>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</si>
  <si>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</si>
  <si>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</si>
  <si>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</si>
  <si>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</si>
  <si>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</si>
  <si>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</si>
  <si>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</si>
  <si>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</si>
  <si>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</si>
  <si>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</si>
  <si>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</si>
  <si>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</si>
  <si>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</si>
  <si>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</si>
  <si>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</si>
  <si>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</si>
  <si>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</si>
  <si>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</si>
  <si>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</si>
  <si>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</si>
  <si>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</si>
  <si>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</si>
  <si>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</si>
  <si>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</si>
  <si>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</si>
  <si>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</si>
  <si>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</si>
  <si>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</si>
  <si>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</si>
  <si>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</si>
  <si>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</si>
  <si>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</si>
  <si>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</si>
  <si>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</si>
  <si>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</si>
  <si>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</si>
  <si>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</si>
  <si>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</si>
  <si>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</si>
  <si>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</si>
  <si>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</si>
  <si>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</si>
  <si>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</si>
  <si>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</si>
  <si>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</si>
  <si>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</si>
  <si>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</si>
  <si>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</si>
  <si>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</si>
  <si>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</si>
  <si>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</si>
  <si>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</si>
  <si>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</si>
  <si>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</si>
  <si>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</si>
  <si>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</si>
  <si>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</si>
  <si>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</si>
  <si>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</si>
  <si>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</si>
  <si>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</si>
  <si>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</si>
  <si>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</si>
  <si>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</si>
  <si>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</si>
  <si>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</si>
  <si>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</si>
  <si>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</si>
  <si>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</si>
  <si>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</si>
  <si>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</si>
  <si>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</si>
  <si>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</si>
  <si>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</si>
  <si>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</si>
  <si>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</si>
  <si>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</si>
  <si>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</si>
  <si>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</si>
  <si>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</si>
  <si>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</si>
  <si>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</si>
  <si>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</si>
  <si>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</si>
  <si>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</si>
  <si>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</si>
  <si>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</si>
  <si>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</si>
  <si>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</si>
  <si>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</si>
  <si>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</si>
  <si>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</si>
  <si>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</si>
  <si>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</si>
  <si>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</si>
  <si>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</si>
  <si>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</si>
  <si>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</si>
  <si>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</si>
  <si>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</si>
  <si>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</si>
  <si>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</si>
  <si>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</si>
  <si>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</si>
  <si>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</si>
  <si>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</si>
  <si>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</si>
  <si>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</si>
  <si>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</si>
  <si>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</si>
  <si>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</si>
  <si>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</si>
  <si>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</si>
  <si>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</si>
  <si>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</si>
  <si>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</si>
  <si>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</si>
  <si>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</si>
  <si>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</si>
  <si>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</si>
  <si>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</si>
  <si>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</si>
  <si>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</si>
  <si>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</si>
  <si>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</si>
  <si>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</si>
  <si>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</si>
  <si>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</si>
  <si>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</si>
  <si>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</si>
  <si>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</si>
  <si>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</si>
  <si>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</si>
  <si>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</si>
  <si>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</si>
  <si>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</si>
  <si>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</si>
  <si>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</si>
  <si>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</si>
  <si>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</si>
  <si>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</si>
  <si>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</si>
  <si>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</si>
  <si>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</si>
  <si>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</si>
  <si>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</si>
  <si>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</si>
  <si>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</si>
  <si>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</si>
  <si>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</si>
  <si>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</si>
  <si>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</si>
  <si>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</si>
  <si>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</si>
  <si>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</si>
  <si>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</si>
  <si>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</si>
  <si>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</si>
  <si>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</si>
  <si>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</si>
  <si>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</si>
  <si>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</si>
  <si>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</si>
  <si>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</si>
  <si>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</si>
  <si>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</si>
  <si>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</si>
  <si>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</si>
  <si>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</si>
  <si>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</si>
  <si>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</si>
  <si>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</si>
  <si>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</si>
  <si>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</si>
  <si>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</si>
  <si>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</si>
  <si>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</si>
  <si>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</si>
  <si>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</si>
  <si>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</si>
  <si>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</si>
  <si>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</si>
  <si>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</si>
  <si>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</si>
  <si>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</si>
  <si>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</si>
  <si>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</si>
  <si>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</si>
  <si>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</si>
  <si>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</si>
  <si>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</si>
  <si>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</si>
  <si>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</si>
  <si>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</si>
  <si>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</si>
  <si>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</si>
  <si>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</si>
  <si>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</si>
  <si>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</si>
  <si>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</si>
  <si>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</si>
  <si>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</si>
  <si>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</si>
  <si>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</si>
  <si>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</si>
  <si>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</si>
  <si>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</si>
  <si>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</si>
  <si>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</si>
  <si>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</si>
  <si>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</si>
  <si>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</si>
  <si>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</si>
  <si>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</si>
  <si>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</si>
  <si>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</si>
  <si>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</si>
  <si>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</si>
  <si>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</si>
  <si>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</si>
  <si>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</si>
  <si>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</si>
  <si>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</si>
  <si>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</si>
  <si>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</si>
  <si>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</si>
  <si>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</si>
  <si>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</si>
  <si>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</si>
  <si>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</si>
  <si>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</si>
  <si>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</si>
  <si>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</si>
  <si>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</si>
  <si>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</si>
  <si>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</si>
  <si>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</si>
  <si>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</si>
  <si>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</si>
  <si>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</si>
  <si>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</si>
  <si>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</si>
  <si>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</si>
  <si>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</si>
  <si>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</si>
  <si>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</si>
  <si>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</si>
  <si>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</si>
  <si>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</si>
  <si>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</si>
  <si>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</si>
  <si>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</si>
  <si>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</si>
  <si>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</si>
  <si>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</si>
  <si>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</si>
  <si>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</si>
  <si>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</si>
  <si>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</si>
  <si>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</si>
  <si>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</si>
  <si>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</si>
  <si>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</si>
  <si>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</si>
  <si>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</si>
  <si>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</si>
  <si>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</si>
  <si>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</si>
  <si>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</si>
  <si>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</si>
  <si>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</si>
  <si>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</si>
  <si>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</si>
  <si>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</si>
  <si>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</si>
  <si>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</si>
  <si>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</si>
  <si>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</si>
  <si>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</si>
  <si>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</si>
  <si>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</si>
  <si>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</si>
  <si>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</si>
  <si>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</si>
  <si>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</si>
  <si>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</si>
  <si>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</si>
  <si>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</si>
  <si>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</si>
  <si>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</si>
  <si>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</si>
  <si>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</si>
  <si>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</si>
  <si>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</si>
  <si>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</si>
  <si>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</si>
  <si>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</si>
  <si>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</si>
  <si>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</si>
  <si>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</si>
  <si>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</si>
  <si>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</si>
  <si>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</si>
  <si>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</si>
  <si>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</si>
  <si>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</si>
  <si>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</si>
  <si>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</si>
  <si>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</si>
  <si>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</si>
  <si>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</si>
  <si>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</si>
  <si>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</si>
  <si>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</si>
  <si>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</si>
  <si>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</si>
  <si>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</si>
  <si>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</si>
  <si>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</si>
  <si>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</si>
  <si>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</si>
  <si>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</si>
  <si>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</si>
  <si>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</si>
  <si>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</si>
  <si>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</si>
  <si>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</si>
  <si>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</si>
  <si>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</si>
  <si>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</si>
  <si>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</si>
  <si>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</si>
  <si>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</si>
  <si>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</si>
  <si>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</si>
  <si>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</si>
  <si>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</si>
  <si>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</si>
  <si>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</si>
  <si>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</si>
  <si>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</si>
  <si>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</si>
  <si>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</si>
  <si>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</si>
  <si>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</si>
  <si>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</si>
  <si>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</si>
  <si>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</si>
  <si>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</si>
  <si>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</si>
  <si>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</si>
  <si>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</si>
  <si>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</si>
  <si>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</si>
  <si>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</si>
  <si>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</si>
  <si>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</si>
  <si>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</si>
  <si>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</si>
  <si>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</si>
  <si>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</si>
  <si>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</si>
  <si>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</si>
  <si>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</si>
  <si>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</si>
  <si>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</si>
  <si>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</si>
  <si>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</si>
  <si>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</si>
  <si>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</si>
  <si>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</si>
  <si>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</si>
  <si>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</si>
  <si>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</si>
  <si>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</si>
  <si>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</si>
  <si>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</si>
  <si>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</si>
  <si>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</si>
  <si>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</si>
  <si>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</si>
  <si>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</si>
  <si>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</si>
  <si>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</si>
  <si>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</si>
  <si>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</si>
  <si>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</si>
  <si>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</si>
  <si>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</si>
  <si>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</si>
  <si>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</si>
  <si>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</si>
  <si>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</si>
  <si>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</si>
  <si>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</si>
  <si>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</si>
  <si>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</si>
  <si>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</si>
  <si>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</si>
  <si>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</si>
  <si>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</si>
  <si>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</si>
  <si>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</si>
  <si>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</si>
  <si>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</si>
  <si>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</si>
  <si>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</si>
  <si>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</si>
  <si>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</si>
  <si>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</si>
  <si>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</si>
  <si>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</si>
  <si>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</si>
  <si>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</si>
  <si>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</si>
  <si>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</si>
  <si>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</si>
  <si>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</si>
  <si>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</si>
  <si>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</si>
  <si>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</si>
  <si>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</si>
  <si>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</si>
  <si>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</si>
  <si>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</si>
  <si>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</si>
  <si>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</si>
  <si>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</si>
  <si>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</si>
  <si>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</si>
  <si>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</si>
  <si>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</si>
  <si>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</si>
  <si>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</si>
  <si>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</si>
  <si>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</si>
  <si>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</si>
  <si>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</si>
  <si>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</si>
  <si>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</si>
  <si>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</si>
  <si>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</si>
  <si>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</si>
  <si>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</si>
  <si>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</si>
  <si>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</si>
  <si>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</si>
  <si>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</si>
  <si>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</si>
  <si>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</si>
  <si>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</si>
  <si>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</si>
  <si>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</si>
  <si>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</si>
  <si>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</si>
  <si>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</si>
  <si>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</si>
  <si>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</si>
  <si>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</si>
  <si>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</si>
  <si>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</si>
  <si>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</si>
  <si>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</si>
  <si>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</si>
  <si>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</si>
  <si>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</si>
  <si>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</si>
  <si>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</si>
  <si>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</si>
  <si>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</si>
  <si>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</si>
  <si>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</si>
  <si>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</si>
  <si>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</si>
  <si>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</si>
  <si>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</si>
  <si>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</si>
  <si>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</si>
  <si>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</si>
  <si>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</si>
  <si>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</si>
  <si>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</si>
  <si>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</si>
  <si>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</si>
  <si>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</si>
  <si>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</si>
  <si>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</si>
  <si>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</si>
  <si>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</si>
  <si>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</si>
  <si>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</si>
  <si>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</si>
  <si>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</si>
  <si>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</si>
  <si>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</si>
  <si>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</si>
  <si>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</si>
  <si>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</si>
  <si>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</si>
  <si>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</si>
  <si>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</si>
  <si>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</si>
  <si>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</si>
  <si>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</si>
  <si>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</si>
  <si>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</si>
  <si>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</si>
  <si>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</si>
  <si>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</si>
  <si>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</si>
  <si>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</si>
  <si>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</si>
  <si>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</si>
  <si>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</si>
  <si>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</si>
  <si>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</si>
  <si>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</si>
  <si>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</si>
  <si>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</si>
  <si>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</si>
  <si>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</si>
  <si>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</si>
  <si>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</si>
  <si>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</si>
  <si>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</si>
  <si>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</si>
  <si>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</si>
  <si>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</si>
  <si>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</si>
  <si>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</si>
  <si>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</si>
  <si>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</si>
  <si>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</si>
  <si>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</si>
  <si>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</si>
  <si>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</si>
  <si>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</si>
  <si>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</si>
  <si>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</si>
  <si>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</si>
  <si>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</si>
  <si>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</si>
  <si>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</si>
  <si>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</si>
  <si>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</si>
  <si>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</si>
  <si>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</si>
  <si>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</si>
  <si>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</si>
  <si>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</si>
  <si>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</si>
  <si>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</si>
  <si>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</si>
  <si>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</si>
  <si>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</si>
  <si>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</si>
  <si>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</si>
  <si>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</si>
  <si>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</si>
  <si>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</si>
  <si>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</si>
  <si>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</si>
  <si>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</si>
  <si>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</si>
  <si>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</si>
  <si>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</si>
  <si>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</si>
  <si>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</si>
  <si>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</si>
  <si>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</si>
  <si>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</si>
  <si>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</si>
  <si>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</si>
  <si>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</si>
  <si>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</si>
  <si>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</si>
  <si>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</si>
  <si>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</si>
  <si>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</si>
  <si>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</si>
  <si>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</si>
  <si>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</si>
  <si>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</si>
  <si>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</si>
  <si>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</si>
  <si>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</si>
  <si>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</si>
  <si>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</si>
  <si>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</si>
  <si>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</si>
  <si>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</si>
  <si>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</si>
  <si>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</si>
  <si>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</si>
  <si>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</si>
  <si>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</si>
  <si>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</si>
  <si>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</si>
  <si>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</si>
  <si>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</si>
  <si>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</si>
  <si>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</si>
  <si>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</si>
  <si>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</si>
  <si>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</si>
  <si>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</si>
  <si>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</si>
  <si>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</si>
  <si>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</si>
  <si>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</si>
  <si>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</si>
  <si>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</si>
  <si>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</si>
  <si>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</si>
  <si>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</si>
  <si>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</si>
  <si>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</si>
  <si>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</si>
  <si>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</si>
  <si>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</si>
  <si>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</si>
  <si>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</si>
  <si>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</si>
  <si>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</si>
  <si>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</si>
  <si>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</si>
  <si>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</si>
  <si>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</si>
  <si>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</si>
  <si>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</si>
  <si>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</si>
  <si>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</si>
  <si>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</si>
  <si>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</si>
  <si>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</si>
  <si>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</si>
  <si>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</si>
  <si>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</si>
  <si>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</si>
  <si>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</si>
  <si>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</si>
  <si>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</si>
  <si>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</si>
  <si>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</si>
  <si>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</si>
  <si>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</si>
  <si>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</si>
  <si>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</si>
  <si>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</si>
  <si>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</si>
  <si>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</si>
  <si>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</si>
  <si>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</si>
  <si>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</si>
  <si>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</si>
  <si>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</si>
  <si>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</si>
  <si>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</si>
  <si>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</si>
  <si>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</si>
  <si>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</si>
  <si>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</si>
  <si>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</si>
  <si>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</si>
  <si>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</si>
  <si>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</si>
  <si>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</si>
  <si>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</si>
  <si>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</si>
  <si>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</si>
  <si>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</si>
  <si>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</si>
  <si>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</si>
  <si>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</si>
  <si>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</si>
  <si>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</si>
  <si>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</si>
  <si>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</si>
  <si>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</si>
  <si>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</si>
  <si>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</si>
  <si>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</si>
  <si>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</si>
  <si>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</si>
  <si>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</si>
  <si>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</si>
  <si>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</si>
  <si>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</si>
  <si>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</si>
  <si>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</si>
  <si>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</si>
  <si>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</si>
  <si>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</si>
  <si>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</si>
  <si>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</si>
  <si>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</si>
  <si>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</si>
  <si>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</si>
  <si>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</si>
  <si>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</si>
  <si>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</si>
  <si>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</si>
  <si>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</si>
  <si>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</si>
  <si>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</si>
  <si>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</si>
  <si>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</si>
  <si>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</si>
  <si>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</si>
  <si>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</si>
  <si>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</si>
  <si>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</si>
  <si>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</si>
  <si>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</si>
  <si>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</si>
  <si>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</si>
  <si>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</si>
  <si>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</si>
  <si>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</si>
  <si>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</si>
  <si>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</si>
  <si>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</si>
  <si>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</si>
  <si>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</si>
  <si>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</si>
  <si>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</si>
  <si>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</si>
  <si>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</si>
  <si>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</si>
  <si>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</si>
  <si>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</si>
  <si>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</si>
  <si>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</si>
  <si>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</si>
  <si>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</si>
  <si>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</si>
  <si>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</si>
  <si>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</si>
  <si>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</si>
  <si>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</si>
  <si>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</si>
  <si>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</si>
  <si>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</si>
  <si>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</si>
  <si>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</si>
  <si>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</si>
  <si>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</si>
  <si>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</si>
  <si>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</si>
  <si>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</si>
  <si>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</si>
  <si>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</si>
  <si>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</si>
  <si>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</si>
  <si>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</si>
  <si>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</si>
  <si>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</si>
  <si>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</si>
  <si>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</si>
  <si>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</si>
  <si>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</si>
  <si>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</si>
  <si>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</si>
  <si>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</si>
  <si>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</si>
  <si>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</si>
  <si>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</si>
  <si>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</si>
  <si>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</si>
  <si>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</si>
  <si>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</si>
  <si>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</si>
  <si>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</si>
  <si>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</si>
  <si>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</si>
  <si>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</si>
  <si>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</si>
  <si>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</si>
  <si>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</si>
  <si>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</si>
  <si>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</si>
  <si>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</si>
  <si>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</si>
  <si>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</si>
  <si>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</si>
  <si>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</si>
  <si>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</si>
  <si>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</si>
  <si>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</si>
  <si>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</si>
  <si>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</si>
  <si>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</si>
  <si>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</si>
  <si>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</si>
  <si>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</si>
  <si>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</si>
  <si>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</si>
  <si>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</si>
  <si>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</si>
  <si>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</si>
  <si>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</si>
  <si>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</si>
  <si>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</si>
  <si>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</si>
  <si>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</si>
  <si>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</si>
  <si>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</si>
  <si>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</si>
  <si>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</si>
  <si>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</si>
  <si>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</si>
  <si>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</si>
  <si>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</si>
  <si>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</si>
  <si>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</si>
  <si>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</si>
  <si>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</si>
  <si>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</si>
  <si>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</si>
  <si>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</si>
  <si>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</si>
  <si>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</si>
  <si>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</si>
  <si>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</si>
  <si>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</si>
  <si>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</si>
  <si>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</si>
  <si>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</si>
  <si>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</si>
  <si>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</si>
  <si>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</si>
  <si>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</si>
  <si>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</si>
  <si>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</si>
  <si>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</si>
  <si>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</si>
  <si>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</si>
  <si>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</si>
  <si>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</si>
  <si>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</si>
  <si>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</si>
  <si>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</si>
  <si>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</si>
  <si>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</si>
  <si>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</si>
  <si>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</si>
  <si>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</si>
  <si>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</si>
  <si>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</si>
  <si>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</si>
  <si>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</si>
  <si>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</si>
  <si>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</si>
  <si>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</si>
  <si>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</si>
  <si>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</si>
  <si>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</si>
  <si>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</si>
  <si>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</si>
  <si>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</si>
  <si>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</si>
  <si>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</si>
  <si>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</si>
  <si>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</si>
  <si>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</si>
  <si>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</si>
  <si>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</si>
  <si>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</si>
  <si>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</si>
  <si>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</si>
  <si>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</si>
  <si>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</si>
  <si>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</si>
  <si>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</si>
  <si>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</si>
  <si>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</si>
  <si>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</si>
  <si>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</si>
  <si>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</si>
  <si>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</si>
  <si>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</si>
  <si>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</si>
  <si>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</si>
  <si>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</si>
  <si>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</si>
  <si>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</si>
  <si>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</si>
  <si>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</si>
  <si>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</si>
  <si>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</si>
  <si>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</si>
  <si>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</si>
  <si>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</si>
  <si>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</si>
  <si>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</si>
  <si>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</si>
  <si>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</si>
  <si>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</si>
  <si>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</si>
  <si>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</si>
  <si>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</si>
  <si>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</si>
  <si>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</si>
  <si>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</si>
  <si>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</si>
  <si>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</si>
  <si>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</si>
  <si>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</si>
  <si>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</si>
  <si>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</si>
  <si>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</si>
  <si>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</si>
  <si>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</si>
  <si>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</si>
  <si>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</si>
  <si>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</si>
  <si>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</si>
  <si>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</si>
  <si>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</si>
  <si>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</si>
  <si>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</si>
  <si>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</si>
  <si>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</si>
  <si>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</si>
  <si>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</si>
  <si>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</si>
  <si>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</si>
  <si>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</si>
  <si>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</si>
  <si>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</si>
  <si>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</si>
  <si>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</si>
  <si>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</si>
  <si>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</si>
  <si>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</si>
  <si>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</si>
  <si>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</si>
  <si>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</si>
  <si>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</si>
  <si>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</si>
  <si>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</si>
  <si>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</si>
  <si>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</si>
  <si>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</si>
  <si>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</si>
  <si>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</si>
  <si>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</si>
  <si>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</si>
  <si>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</si>
  <si>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</si>
  <si>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</si>
  <si>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</si>
  <si>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</si>
  <si>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</si>
  <si>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</si>
  <si>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</si>
  <si>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</si>
  <si>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</si>
  <si>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</si>
  <si>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</si>
  <si>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</si>
  <si>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</si>
  <si>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</si>
  <si>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</si>
  <si>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</si>
  <si>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</si>
  <si>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</si>
  <si>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</si>
  <si>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</si>
  <si>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</si>
  <si>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</si>
  <si>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</si>
  <si>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</si>
  <si>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</si>
  <si>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</si>
  <si>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</si>
  <si>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</si>
  <si>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</si>
  <si>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</si>
  <si>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</si>
  <si>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</si>
  <si>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</si>
  <si>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</si>
  <si>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</si>
  <si>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</si>
  <si>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</si>
  <si>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</si>
  <si>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</si>
  <si>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</si>
  <si>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</si>
  <si>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</si>
  <si>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</si>
  <si>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</si>
  <si>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</si>
  <si>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</si>
  <si>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</si>
  <si>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</si>
  <si>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</si>
  <si>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</si>
  <si>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</si>
  <si>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</si>
  <si>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</si>
  <si>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</si>
  <si>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</si>
  <si>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</si>
  <si>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</si>
  <si>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</si>
  <si>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</si>
  <si>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</si>
  <si>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</si>
  <si>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</si>
  <si>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</si>
  <si>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</si>
  <si>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</si>
  <si>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</si>
  <si>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</si>
  <si>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</si>
  <si>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</si>
  <si>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</si>
  <si>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</si>
  <si>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</si>
  <si>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</si>
  <si>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</si>
  <si>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</si>
  <si>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</si>
  <si>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</si>
  <si>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</si>
  <si>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</si>
  <si>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</si>
  <si>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</si>
  <si>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</si>
  <si>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</si>
  <si>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</si>
  <si>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</si>
  <si>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</si>
  <si>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</si>
  <si>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</si>
  <si>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</si>
  <si>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</si>
  <si>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</si>
  <si>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</si>
  <si>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</si>
  <si>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</si>
  <si>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</si>
  <si>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</si>
  <si>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</si>
  <si>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</si>
  <si>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</si>
  <si>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</si>
  <si>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</si>
  <si>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</si>
  <si>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</si>
  <si>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</si>
  <si>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</si>
  <si>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</si>
  <si>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</si>
  <si>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</si>
  <si>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</si>
  <si>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</si>
  <si>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</si>
  <si>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</si>
  <si>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</si>
  <si>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</si>
  <si>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</si>
  <si>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</si>
  <si>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</si>
  <si>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</si>
  <si>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</si>
  <si>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</si>
  <si>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</si>
  <si>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</si>
  <si>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</si>
  <si>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</si>
  <si>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</si>
  <si>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</si>
  <si>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</si>
  <si>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</si>
  <si>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</si>
  <si>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</si>
  <si>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</si>
  <si>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</si>
  <si>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</si>
  <si>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</si>
  <si>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</si>
  <si>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</si>
  <si>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</si>
  <si>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</si>
  <si>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</si>
  <si>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</si>
  <si>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</si>
  <si>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</si>
  <si>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</si>
  <si>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</si>
  <si>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</si>
  <si>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</si>
  <si>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</si>
  <si>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</si>
  <si>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</si>
  <si>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</si>
  <si>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</si>
  <si>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</si>
  <si>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</si>
  <si>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</si>
  <si>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</si>
  <si>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</si>
  <si>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</si>
  <si>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</si>
  <si>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</si>
  <si>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</si>
  <si>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</si>
  <si>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</si>
  <si>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</si>
  <si>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</si>
  <si>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</si>
  <si>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</si>
  <si>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</si>
  <si>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</si>
  <si>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</si>
  <si>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</si>
  <si>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</si>
  <si>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</si>
  <si>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</si>
  <si>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</si>
  <si>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</si>
  <si>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</si>
  <si>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</si>
  <si>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</si>
  <si>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</si>
  <si>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</si>
  <si>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</si>
  <si>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</si>
  <si>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</si>
  <si>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</si>
  <si>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</si>
  <si>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</si>
  <si>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</si>
  <si>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</si>
  <si>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</si>
  <si>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</si>
  <si>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</si>
  <si>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</si>
  <si>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</si>
  <si>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</si>
  <si>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</si>
  <si>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</si>
  <si>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</si>
  <si>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</si>
  <si>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</si>
  <si>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</si>
  <si>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</si>
  <si>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</si>
  <si>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</si>
  <si>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</si>
  <si>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</si>
  <si>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</si>
  <si>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</si>
  <si>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</si>
  <si>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</si>
  <si>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</si>
  <si>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</si>
  <si>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</si>
  <si>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</si>
  <si>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</si>
  <si>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</si>
  <si>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</si>
  <si>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</si>
  <si>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</si>
  <si>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</si>
  <si>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</si>
  <si>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</si>
  <si>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</si>
  <si>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</si>
  <si>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</si>
  <si>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</si>
  <si>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</si>
  <si>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</si>
  <si>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</si>
  <si>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</si>
  <si>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</si>
  <si>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</si>
  <si>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</si>
  <si>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</si>
  <si>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</si>
  <si>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</si>
  <si>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</si>
  <si>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</si>
  <si>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</si>
  <si>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</si>
  <si>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</si>
  <si>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</si>
  <si>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</si>
  <si>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</si>
  <si>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</si>
  <si>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</si>
  <si>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</si>
  <si>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</si>
  <si>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</si>
  <si>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</si>
  <si>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</si>
  <si>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</si>
  <si>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</si>
  <si>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</si>
  <si>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</si>
  <si>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</si>
  <si>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</si>
  <si>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</si>
  <si>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</si>
  <si>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</si>
  <si>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</si>
  <si>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</si>
  <si>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</si>
  <si>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</si>
  <si>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</si>
  <si>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</si>
  <si>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</si>
  <si>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</si>
  <si>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</si>
  <si>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</si>
  <si>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</si>
  <si>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</si>
  <si>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</si>
  <si>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</si>
  <si>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</si>
  <si>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</si>
  <si>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</si>
  <si>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</si>
  <si>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</si>
  <si>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</si>
  <si>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</si>
  <si>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</si>
  <si>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</si>
  <si>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</si>
  <si>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</si>
  <si>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</si>
  <si>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</si>
  <si>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</si>
  <si>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</si>
  <si>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</si>
  <si>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</si>
  <si>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</si>
  <si>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</si>
  <si>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</si>
  <si>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</si>
  <si>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</si>
  <si>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</si>
  <si>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</si>
  <si>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</si>
  <si>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</si>
  <si>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</si>
  <si>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</si>
  <si>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</si>
  <si>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</si>
  <si>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</si>
  <si>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</si>
  <si>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</si>
  <si>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</si>
  <si>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</si>
  <si>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</si>
  <si>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</si>
  <si>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</si>
  <si>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</si>
  <si>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</si>
  <si>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</si>
  <si>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</si>
  <si>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</si>
  <si>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</si>
  <si>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</si>
  <si>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</si>
  <si>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</si>
  <si>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</si>
  <si>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</si>
  <si>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</si>
  <si>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</si>
  <si>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</si>
  <si>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</si>
  <si>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</si>
  <si>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</si>
  <si>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</si>
  <si>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</si>
  <si>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</si>
  <si>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</si>
  <si>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</si>
  <si>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</si>
  <si>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</si>
  <si>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</si>
  <si>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</si>
  <si>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</si>
  <si>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</si>
  <si>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</si>
  <si>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</si>
  <si>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</si>
  <si>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</si>
  <si>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</si>
  <si>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</si>
  <si>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</si>
  <si>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</si>
  <si>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</si>
  <si>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</si>
  <si>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</si>
  <si>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</si>
  <si>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</si>
  <si>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</si>
  <si>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</si>
  <si>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</si>
  <si>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</si>
  <si>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</si>
  <si>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</si>
  <si>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</si>
  <si>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</si>
  <si>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</si>
  <si>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</si>
  <si>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</si>
  <si>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</si>
  <si>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</si>
  <si>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</si>
  <si>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</si>
  <si>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</si>
  <si>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</si>
  <si>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</si>
  <si>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</si>
  <si>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</si>
  <si>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</si>
  <si>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</si>
  <si>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</si>
  <si>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</si>
  <si>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</si>
  <si>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</si>
  <si>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</si>
  <si>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</si>
  <si>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</si>
  <si>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</si>
  <si>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</si>
  <si>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</si>
  <si>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</si>
  <si>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</si>
  <si>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</si>
  <si>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</si>
  <si>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</si>
  <si>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</si>
  <si>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</si>
  <si>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</si>
  <si>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</si>
  <si>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</si>
  <si>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</si>
  <si>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</si>
  <si>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</si>
  <si>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</si>
  <si>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</si>
  <si>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</si>
  <si>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</si>
  <si>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</si>
  <si>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</si>
  <si>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</si>
  <si>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</si>
  <si>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</si>
  <si>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</si>
  <si>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</si>
  <si>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</si>
  <si>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</si>
  <si>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</si>
  <si>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</si>
  <si>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</si>
  <si>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</si>
  <si>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</si>
  <si>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</si>
  <si>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</si>
  <si>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</si>
  <si>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</si>
  <si>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</si>
  <si>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</si>
  <si>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</si>
  <si>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</si>
  <si>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</si>
  <si>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</si>
  <si>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</si>
  <si>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</si>
  <si>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</si>
  <si>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</si>
  <si>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</si>
  <si>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</si>
  <si>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</si>
  <si>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</si>
  <si>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</si>
  <si>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</si>
  <si>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</si>
  <si>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</si>
  <si>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</si>
  <si>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</si>
  <si>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</si>
  <si>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</si>
  <si>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</si>
  <si>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</si>
  <si>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</si>
  <si>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</si>
  <si>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</si>
  <si>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</si>
  <si>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</si>
  <si>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</si>
  <si>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</si>
  <si>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</si>
  <si>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</si>
  <si>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</si>
  <si>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</si>
  <si>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</si>
  <si>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</si>
  <si>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</si>
  <si>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</si>
  <si>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</si>
  <si>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</si>
  <si>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</si>
  <si>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</si>
  <si>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</si>
  <si>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</si>
  <si>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</si>
  <si>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</si>
  <si>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</si>
  <si>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</si>
  <si>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</si>
  <si>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</si>
  <si>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</si>
  <si>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</si>
  <si>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</si>
  <si>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</si>
  <si>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</si>
  <si>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</si>
  <si>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</si>
  <si>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</si>
  <si>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</si>
  <si>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</si>
  <si>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</si>
  <si>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</si>
  <si>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</si>
  <si>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</si>
  <si>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</si>
  <si>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</si>
  <si>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</si>
  <si>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</si>
  <si>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</si>
  <si>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</si>
  <si>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</si>
  <si>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</si>
  <si>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</si>
  <si>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</si>
  <si>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</si>
  <si>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</si>
  <si>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</si>
  <si>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</si>
  <si>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</si>
  <si>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</si>
  <si>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</si>
  <si>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</si>
  <si>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</si>
  <si>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</si>
  <si>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</si>
  <si>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</si>
  <si>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</si>
  <si>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</si>
  <si>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</si>
  <si>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</si>
  <si>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</si>
  <si>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</si>
  <si>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</si>
  <si>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</si>
  <si>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</si>
  <si>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</si>
  <si>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</si>
  <si>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</si>
  <si>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</si>
  <si>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</si>
  <si>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</si>
  <si>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</si>
  <si>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</si>
  <si>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</si>
  <si>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</si>
  <si>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</si>
  <si>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</si>
  <si>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</si>
  <si>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</si>
  <si>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</si>
  <si>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</si>
  <si>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</si>
  <si>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</si>
  <si>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</si>
  <si>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</si>
  <si>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</si>
  <si>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</si>
  <si>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</si>
  <si>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</si>
  <si>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</si>
  <si>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</si>
  <si>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</si>
  <si>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</si>
  <si>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</si>
  <si>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</si>
  <si>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</si>
  <si>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</si>
  <si>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</si>
  <si>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</si>
  <si>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</si>
  <si>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</si>
  <si>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</si>
  <si>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</si>
  <si>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</si>
  <si>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</si>
  <si>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</si>
  <si>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</si>
  <si>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</si>
  <si>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</si>
  <si>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</si>
  <si>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</si>
  <si>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</si>
  <si>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</si>
  <si>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</si>
  <si>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</si>
  <si>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</si>
  <si>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</si>
  <si>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</si>
  <si>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</si>
  <si>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</si>
  <si>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</si>
  <si>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</si>
  <si>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</si>
  <si>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</si>
  <si>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</si>
  <si>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</si>
  <si>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</si>
  <si>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</si>
  <si>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</si>
  <si>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</si>
  <si>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</si>
  <si>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</si>
  <si>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</si>
  <si>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</si>
  <si>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</si>
  <si>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</si>
  <si>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</si>
  <si>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</si>
  <si>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</si>
  <si>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</si>
  <si>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</si>
  <si>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</si>
  <si>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</si>
  <si>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</si>
  <si>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</si>
  <si>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</si>
  <si>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</si>
  <si>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</si>
  <si>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</si>
  <si>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</si>
  <si>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</si>
  <si>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</si>
  <si>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</si>
  <si>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</si>
  <si>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</si>
  <si>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</si>
  <si>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</si>
  <si>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</si>
  <si>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</si>
  <si>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</si>
  <si>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</si>
  <si>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</si>
  <si>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</si>
  <si>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</si>
  <si>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</si>
  <si>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</si>
  <si>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</si>
  <si>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</si>
  <si>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</si>
  <si>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</si>
  <si>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</si>
  <si>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</si>
  <si>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</si>
  <si>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</si>
  <si>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</si>
  <si>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</si>
  <si>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</si>
  <si>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</si>
  <si>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</si>
  <si>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</si>
  <si>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</si>
  <si>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</si>
  <si>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</si>
  <si>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</si>
  <si>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</si>
  <si>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</si>
  <si>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</si>
  <si>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</si>
  <si>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</si>
  <si>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</si>
  <si>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</si>
  <si>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</si>
  <si>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</si>
  <si>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</si>
  <si>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</si>
  <si>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</si>
  <si>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</si>
  <si>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</si>
  <si>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</si>
  <si>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</si>
  <si>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</si>
  <si>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</si>
  <si>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</si>
  <si>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</si>
  <si>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</si>
  <si>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</si>
  <si>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</si>
  <si>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</si>
  <si>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</si>
  <si>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</si>
  <si>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</si>
  <si>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</si>
  <si>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</si>
  <si>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</si>
  <si>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</si>
  <si>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</si>
  <si>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</si>
  <si>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</si>
  <si>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</si>
  <si>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</si>
  <si>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</si>
  <si>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</si>
  <si>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</si>
  <si>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</si>
  <si>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</si>
  <si>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</si>
  <si>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</si>
  <si>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</si>
  <si>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</si>
  <si>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</si>
  <si>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</si>
  <si>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</si>
  <si>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</si>
  <si>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</si>
  <si>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</si>
  <si>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</si>
  <si>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</si>
  <si>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</si>
  <si>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</si>
  <si>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</si>
  <si>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</si>
  <si>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</si>
  <si>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</si>
  <si>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</si>
  <si>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</si>
  <si>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</si>
  <si>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</si>
  <si>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</si>
  <si>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</si>
  <si>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</si>
  <si>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</si>
  <si>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</si>
  <si>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</si>
  <si>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</si>
  <si>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</si>
  <si>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</si>
  <si>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</si>
  <si>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</si>
  <si>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</si>
  <si>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</si>
  <si>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</si>
  <si>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</si>
  <si>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</si>
  <si>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</si>
  <si>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</si>
  <si>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</si>
  <si>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</si>
  <si>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</si>
  <si>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</si>
  <si>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</si>
  <si>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</si>
  <si>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</si>
  <si>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</si>
  <si>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</si>
  <si>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</si>
  <si>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</si>
  <si>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</si>
  <si>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</si>
  <si>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</si>
  <si>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</si>
  <si>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</si>
  <si>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</si>
  <si>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</si>
  <si>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</si>
  <si>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</si>
  <si>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</si>
  <si>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</si>
  <si>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</si>
  <si>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</si>
  <si>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</si>
  <si>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</si>
  <si>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</si>
  <si>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</si>
  <si>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</si>
  <si>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</si>
  <si>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</si>
  <si>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</si>
  <si>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</si>
  <si>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</si>
  <si>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</si>
  <si>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</si>
  <si>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</si>
  <si>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</si>
  <si>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</si>
  <si>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</si>
  <si>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</si>
  <si>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</si>
  <si>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</si>
  <si>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</si>
  <si>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</si>
  <si>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</si>
  <si>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</si>
  <si>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</si>
  <si>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</si>
  <si>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</si>
  <si>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</si>
  <si>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</si>
  <si>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</si>
  <si>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</si>
  <si>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</si>
  <si>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</si>
  <si>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</si>
  <si>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</si>
  <si>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</si>
  <si>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</si>
  <si>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</si>
  <si>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</si>
  <si>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</si>
  <si>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</si>
  <si>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</si>
  <si>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</si>
  <si>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</si>
  <si>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</si>
  <si>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</si>
  <si>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</si>
  <si>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</si>
  <si>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</si>
  <si>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</si>
  <si>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</si>
  <si>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</si>
  <si>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</si>
  <si>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</si>
  <si>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</si>
  <si>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</si>
  <si>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</si>
  <si>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</si>
  <si>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</si>
  <si>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</si>
  <si>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</si>
  <si>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</si>
  <si>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</si>
  <si>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</si>
  <si>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</si>
  <si>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</si>
  <si>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</si>
  <si>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</si>
  <si>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</si>
  <si>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</si>
  <si>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</si>
  <si>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</si>
  <si>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</si>
  <si>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</si>
  <si>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</si>
  <si>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</si>
  <si>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</si>
  <si>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</si>
  <si>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</si>
  <si>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</si>
  <si>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</si>
  <si>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</si>
  <si>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</si>
  <si>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</si>
  <si>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</si>
  <si>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</si>
  <si>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</si>
  <si>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</si>
  <si>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</si>
  <si>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</si>
  <si>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</si>
  <si>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</si>
  <si>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</si>
  <si>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</si>
  <si>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</si>
  <si>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</si>
  <si>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</si>
  <si>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</si>
  <si>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</si>
  <si>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</si>
  <si>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</si>
  <si>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</si>
  <si>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</si>
  <si>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</si>
  <si>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</si>
  <si>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</si>
  <si>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</si>
  <si>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</si>
  <si>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</si>
  <si>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</si>
  <si>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</si>
  <si>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</si>
  <si>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</si>
  <si>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</si>
  <si>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</si>
  <si>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</si>
  <si>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</si>
  <si>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</si>
  <si>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</si>
  <si>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</si>
  <si>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</si>
  <si>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</si>
  <si>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</si>
  <si>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</si>
  <si>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</si>
  <si>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</si>
  <si>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</si>
  <si>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</si>
  <si>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</si>
  <si>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</si>
  <si>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</si>
  <si>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</si>
  <si>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</si>
  <si>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</si>
  <si>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</si>
  <si>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</si>
  <si>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</si>
  <si>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</si>
  <si>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</si>
  <si>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</si>
  <si>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</si>
  <si>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</si>
  <si>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</si>
  <si>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</si>
  <si>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</si>
  <si>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</si>
  <si>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</si>
  <si>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</si>
  <si>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</si>
  <si>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</si>
  <si>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</si>
  <si>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</si>
  <si>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</si>
  <si>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</si>
  <si>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</si>
  <si>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</si>
  <si>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</si>
  <si>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</si>
  <si>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</si>
  <si>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</si>
  <si>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</si>
  <si>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</si>
  <si>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</si>
  <si>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</si>
  <si>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</si>
  <si>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</si>
  <si>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</si>
  <si>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</si>
  <si>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</si>
  <si>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</si>
  <si>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</si>
  <si>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</si>
  <si>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</si>
  <si>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</si>
  <si>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</si>
  <si>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</si>
  <si>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</si>
  <si>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</si>
  <si>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</si>
  <si>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</si>
  <si>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</si>
  <si>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</si>
  <si>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</si>
  <si>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</si>
  <si>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</si>
  <si>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</si>
  <si>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</si>
  <si>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</si>
  <si>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</si>
  <si>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</si>
  <si>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</si>
  <si>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</si>
  <si>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</si>
  <si>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</si>
  <si>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</si>
  <si>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</si>
  <si>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</si>
  <si>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</si>
  <si>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</si>
  <si>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</si>
  <si>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</si>
  <si>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</si>
  <si>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</si>
  <si>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</si>
  <si>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</si>
  <si>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</si>
  <si>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</si>
  <si>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</si>
  <si>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</si>
  <si>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</si>
  <si>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</si>
  <si>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</si>
  <si>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</si>
  <si>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</si>
  <si>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</si>
  <si>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</si>
  <si>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</si>
  <si>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</si>
  <si>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</si>
  <si>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</si>
  <si>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</si>
  <si>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</si>
  <si>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</si>
  <si>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</si>
  <si>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</si>
  <si>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</si>
  <si>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</si>
  <si>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</si>
  <si>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</si>
  <si>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</si>
  <si>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</si>
  <si>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</si>
  <si>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</si>
  <si>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</si>
  <si>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</si>
  <si>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</si>
  <si>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</si>
  <si>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</si>
  <si>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</si>
  <si>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</si>
  <si>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</si>
  <si>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</si>
  <si>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</si>
  <si>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</si>
  <si>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</si>
  <si>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</si>
  <si>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</si>
  <si>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</si>
  <si>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</si>
  <si>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</si>
  <si>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</si>
  <si>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</si>
  <si>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</si>
  <si>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</si>
  <si>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</si>
  <si>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</si>
  <si>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</si>
  <si>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</si>
  <si>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</si>
  <si>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</si>
  <si>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</si>
  <si>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</si>
  <si>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</si>
  <si>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</si>
  <si>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</si>
  <si>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</si>
  <si>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</si>
  <si>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</si>
  <si>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</si>
  <si>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</si>
  <si>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</si>
  <si>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</si>
  <si>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</si>
  <si>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</si>
  <si>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</si>
  <si>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</si>
  <si>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</si>
  <si>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</si>
  <si>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</si>
  <si>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</si>
  <si>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</si>
  <si>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</si>
  <si>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</si>
  <si>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</si>
  <si>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</si>
  <si>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</si>
  <si>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</si>
  <si>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</si>
  <si>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</si>
  <si>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</si>
  <si>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</si>
  <si>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</si>
  <si>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</si>
  <si>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</si>
  <si>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</si>
  <si>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</si>
  <si>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</si>
  <si>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</si>
  <si>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</si>
  <si>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</si>
  <si>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</si>
  <si>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</si>
  <si>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</si>
  <si>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</si>
  <si>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</si>
  <si>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</si>
  <si>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</si>
  <si>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</si>
  <si>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</si>
  <si>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</si>
  <si>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</si>
  <si>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</si>
  <si>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</si>
  <si>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</si>
  <si>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</si>
  <si>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</si>
  <si>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</si>
  <si>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</si>
  <si>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</si>
  <si>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</si>
  <si>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</si>
  <si>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</si>
  <si>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</si>
  <si>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</si>
  <si>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</si>
  <si>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</si>
  <si>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</si>
  <si>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</si>
  <si>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</si>
  <si>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</si>
  <si>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</si>
  <si>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</si>
  <si>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</si>
  <si>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</si>
  <si>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</si>
  <si>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</si>
  <si>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</si>
  <si>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</si>
  <si>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</si>
  <si>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</si>
  <si>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</si>
  <si>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</si>
  <si>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</si>
  <si>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</si>
  <si>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</si>
  <si>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</si>
  <si>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</si>
  <si>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</si>
  <si>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</si>
  <si>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</si>
  <si>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</si>
  <si>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</si>
  <si>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</si>
  <si>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</si>
  <si>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</si>
  <si>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</si>
  <si>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</si>
  <si>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</si>
  <si>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</si>
  <si>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</si>
  <si>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</si>
  <si>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</si>
  <si>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</si>
  <si>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</si>
  <si>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</si>
  <si>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</si>
  <si>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</si>
  <si>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</si>
  <si>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</si>
  <si>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</si>
  <si>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</si>
  <si>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</si>
  <si>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</si>
  <si>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</si>
  <si>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</si>
  <si>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</si>
  <si>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</si>
  <si>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</si>
  <si>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</si>
  <si>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</si>
  <si>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</si>
  <si>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</si>
  <si>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</si>
  <si>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</si>
  <si>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</si>
  <si>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</si>
  <si>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</si>
  <si>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</si>
  <si>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</si>
  <si>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</si>
  <si>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</si>
  <si>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</si>
  <si>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</si>
  <si>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</si>
  <si>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</si>
  <si>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</si>
  <si>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</si>
  <si>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</si>
  <si>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</si>
  <si>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</si>
  <si>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</si>
  <si>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</si>
  <si>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</si>
  <si>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</si>
  <si>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</si>
  <si>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</si>
  <si>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</si>
  <si>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</si>
  <si>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</si>
  <si>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</si>
  <si>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</si>
  <si>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</si>
  <si>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</si>
  <si>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</si>
  <si>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</si>
  <si>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</si>
  <si>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</si>
  <si>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</si>
  <si>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</si>
  <si>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</si>
  <si>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</si>
  <si>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</si>
  <si>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</si>
  <si>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</si>
  <si>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</si>
  <si>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</si>
  <si>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</si>
  <si>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</si>
  <si>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</si>
  <si>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</si>
  <si>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</si>
  <si>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</si>
  <si>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</si>
  <si>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</si>
  <si>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</si>
  <si>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</si>
  <si>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</si>
  <si>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</si>
  <si>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</si>
  <si>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</si>
  <si>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</si>
  <si>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</si>
  <si>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</si>
  <si>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</si>
  <si>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</si>
  <si>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</si>
  <si>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</si>
  <si>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</si>
  <si>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</si>
  <si>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</si>
  <si>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</si>
  <si>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</si>
  <si>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</si>
  <si>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</si>
  <si>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</si>
  <si>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</si>
  <si>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</si>
  <si>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</si>
  <si>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</si>
  <si>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</si>
  <si>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</si>
  <si>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</si>
  <si>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</si>
  <si>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</si>
  <si>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</si>
  <si>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</si>
  <si>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</si>
  <si>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</si>
  <si>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</si>
  <si>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</si>
  <si>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</si>
  <si>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</si>
  <si>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</si>
  <si>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</si>
  <si>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</si>
  <si>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</si>
  <si>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</si>
  <si>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</si>
  <si>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</si>
  <si>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</si>
  <si>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</si>
  <si>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</si>
  <si>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</si>
  <si>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</si>
  <si>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</si>
  <si>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</si>
  <si>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</si>
  <si>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</si>
  <si>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</si>
  <si>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</si>
  <si>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</si>
  <si>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</si>
  <si>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</si>
  <si>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</si>
  <si>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</si>
  <si>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</si>
  <si>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</si>
  <si>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</si>
  <si>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</si>
  <si>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</si>
  <si>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</si>
  <si>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</si>
  <si>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</si>
  <si>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</si>
  <si>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</si>
  <si>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</si>
  <si>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</si>
  <si>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</si>
  <si>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</si>
  <si>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</si>
  <si>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</si>
  <si>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</si>
  <si>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</si>
  <si>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</si>
  <si>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</si>
  <si>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</si>
  <si>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</si>
  <si>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</si>
  <si>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</si>
  <si>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</si>
  <si>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</si>
  <si>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</si>
  <si>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</si>
  <si>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</si>
  <si>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</si>
  <si>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</si>
  <si>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</si>
  <si>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</si>
  <si>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</si>
  <si>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</si>
  <si>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</si>
  <si>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</si>
  <si>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</si>
  <si>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</si>
  <si>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</si>
  <si>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</si>
  <si>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</si>
  <si>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</si>
  <si>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</si>
  <si>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</si>
  <si>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</si>
  <si>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</si>
  <si>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</si>
  <si>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</si>
  <si>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</si>
  <si>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</si>
  <si>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</si>
  <si>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</si>
  <si>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</si>
  <si>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</si>
  <si>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</si>
  <si>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</si>
  <si>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</si>
  <si>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</si>
  <si>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</si>
  <si>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</si>
  <si>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</si>
  <si>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</si>
  <si>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</si>
  <si>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</si>
  <si>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</si>
  <si>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</si>
  <si>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</si>
  <si>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</si>
  <si>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</si>
  <si>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</si>
  <si>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</si>
  <si>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</si>
  <si>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</si>
  <si>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</si>
  <si>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</si>
  <si>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</si>
  <si>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</si>
  <si>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</si>
  <si>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</si>
  <si>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</si>
  <si>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</si>
  <si>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</si>
  <si>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</si>
  <si>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</si>
  <si>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</si>
  <si>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</si>
  <si>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</si>
  <si>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</si>
  <si>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</si>
  <si>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</si>
  <si>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</si>
  <si>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</si>
  <si>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</si>
  <si>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</si>
  <si>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</si>
  <si>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</si>
  <si>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</si>
  <si>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</si>
  <si>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</si>
  <si>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</si>
  <si>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</si>
  <si>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</si>
  <si>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</si>
  <si>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</si>
  <si>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</si>
  <si>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</si>
  <si>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</si>
  <si>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</si>
  <si>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</si>
  <si>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</si>
  <si>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</si>
  <si>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</si>
  <si>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</si>
  <si>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</si>
  <si>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</si>
  <si>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</si>
  <si>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</si>
  <si>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</si>
  <si>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</si>
  <si>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</si>
  <si>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</si>
  <si>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</si>
  <si>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</si>
  <si>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</si>
  <si>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</si>
  <si>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</si>
  <si>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</si>
  <si>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</si>
  <si>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</si>
  <si>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</si>
  <si>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</si>
  <si>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</si>
  <si>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</si>
  <si>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</si>
  <si>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</si>
  <si>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</si>
  <si>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</si>
  <si>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</si>
  <si>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</si>
  <si>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</si>
  <si>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</si>
  <si>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</si>
  <si>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</si>
  <si>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</si>
  <si>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</si>
  <si>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</si>
  <si>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</si>
  <si>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</si>
  <si>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</si>
  <si>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</si>
  <si>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</si>
  <si>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</si>
  <si>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</si>
  <si>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</si>
  <si>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</si>
  <si>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</si>
  <si>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</si>
  <si>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</si>
  <si>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</si>
  <si>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</si>
  <si>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</si>
  <si>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</si>
  <si>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</si>
  <si>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</si>
  <si>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</si>
  <si>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</si>
  <si>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</si>
  <si>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</si>
  <si>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</si>
  <si>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</si>
  <si>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</si>
  <si>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</si>
  <si>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</si>
  <si>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</si>
  <si>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</si>
  <si>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</si>
  <si>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</si>
  <si>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</si>
  <si>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</si>
  <si>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</si>
  <si>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</si>
  <si>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</si>
  <si>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</si>
  <si>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</si>
  <si>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</si>
  <si>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</si>
  <si>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</si>
  <si>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</si>
  <si>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</si>
  <si>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</si>
  <si>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</si>
  <si>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</si>
  <si>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</si>
  <si>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</si>
  <si>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</si>
  <si>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</si>
  <si>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</si>
  <si>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</si>
  <si>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</si>
  <si>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</si>
  <si>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</si>
  <si>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</si>
  <si>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</si>
  <si>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</si>
  <si>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</si>
  <si>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</si>
  <si>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</si>
  <si>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</si>
  <si>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</si>
  <si>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</si>
  <si>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</si>
  <si>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</si>
  <si>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</si>
  <si>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</si>
  <si>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</si>
  <si>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</si>
  <si>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</si>
  <si>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</si>
  <si>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</si>
  <si>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</si>
  <si>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</si>
  <si>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</si>
  <si>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</si>
  <si>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</si>
  <si>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</si>
  <si>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</si>
  <si>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</si>
  <si>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</si>
  <si>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</si>
  <si>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</si>
  <si>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</si>
  <si>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</si>
  <si>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</si>
  <si>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</si>
  <si>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</si>
  <si>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</si>
  <si>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</si>
  <si>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</si>
  <si>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</si>
  <si>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</si>
  <si>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</si>
  <si>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</si>
  <si>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</si>
  <si>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</si>
  <si>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</si>
  <si>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</si>
  <si>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</si>
  <si>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</si>
  <si>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</si>
  <si>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</si>
  <si>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</si>
  <si>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</si>
  <si>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</si>
  <si>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</si>
  <si>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</si>
  <si>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</si>
  <si>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</si>
  <si>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</si>
  <si>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</si>
  <si>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</si>
  <si>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</si>
  <si>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</si>
  <si>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</si>
  <si>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</si>
  <si>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</si>
  <si>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</si>
  <si>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</si>
  <si>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</si>
  <si>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</si>
  <si>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</si>
  <si>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</si>
  <si>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</si>
  <si>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</si>
  <si>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</si>
  <si>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</si>
  <si>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</si>
  <si>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</si>
  <si>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</si>
  <si>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</si>
  <si>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</si>
  <si>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</si>
  <si>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</si>
  <si>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</si>
  <si>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</si>
  <si>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</si>
  <si>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</si>
  <si>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</si>
  <si>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</si>
  <si>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</si>
  <si>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</si>
  <si>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</si>
  <si>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</si>
  <si>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</si>
  <si>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</si>
  <si>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</si>
  <si>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</si>
  <si>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</si>
  <si>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</si>
  <si>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</si>
  <si>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</si>
  <si>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</si>
  <si>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</si>
  <si>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</si>
  <si>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</si>
  <si>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</si>
  <si>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</si>
  <si>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</si>
  <si>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</si>
  <si>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</si>
  <si>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</si>
  <si>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</si>
  <si>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</si>
  <si>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</si>
  <si>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</si>
  <si>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</si>
  <si>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</si>
  <si>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</si>
  <si>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</si>
  <si>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</si>
  <si>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</si>
  <si>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</si>
  <si>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</si>
  <si>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</si>
  <si>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</si>
  <si>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</si>
  <si>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</si>
  <si>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</si>
  <si>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</si>
  <si>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</si>
  <si>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</si>
  <si>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</si>
  <si>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</si>
  <si>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</si>
  <si>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</si>
  <si>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</si>
  <si>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</si>
  <si>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</si>
  <si>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</si>
  <si>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</si>
  <si>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</si>
  <si>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</si>
  <si>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</si>
  <si>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</si>
  <si>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</si>
  <si>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</si>
  <si>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</si>
  <si>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</si>
  <si>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</si>
  <si>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</si>
  <si>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</si>
  <si>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</si>
  <si>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</si>
  <si>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</si>
  <si>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</si>
  <si>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</si>
  <si>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</si>
  <si>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</si>
  <si>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</si>
  <si>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</si>
  <si>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</si>
  <si>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</si>
  <si>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</si>
  <si>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</si>
  <si>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</si>
  <si>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</si>
  <si>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</si>
  <si>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</si>
  <si>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</si>
  <si>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</si>
  <si>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</si>
  <si>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</si>
  <si>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</si>
  <si>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</si>
  <si>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</si>
  <si>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</si>
  <si>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</si>
  <si>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</si>
  <si>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</si>
  <si>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</si>
  <si>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</si>
  <si>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</si>
  <si>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</si>
  <si>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</si>
  <si>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</si>
  <si>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</si>
  <si>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</si>
  <si>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</si>
  <si>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</si>
  <si>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</si>
  <si>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</si>
  <si>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</si>
  <si>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</si>
  <si>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</si>
  <si>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</si>
  <si>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</si>
  <si>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</si>
  <si>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</si>
  <si>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</si>
  <si>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</si>
  <si>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</si>
  <si>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</si>
  <si>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</si>
  <si>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</si>
  <si>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</si>
  <si>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</si>
  <si>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</si>
  <si>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</si>
  <si>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</si>
  <si>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</si>
  <si>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</si>
  <si>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</si>
  <si>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</si>
  <si>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</si>
  <si>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</si>
  <si>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</si>
  <si>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</si>
  <si>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</si>
  <si>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</si>
  <si>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</si>
  <si>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</si>
  <si>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</si>
  <si>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</si>
  <si>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</si>
  <si>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</si>
  <si>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</si>
  <si>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</si>
  <si>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</si>
  <si>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</si>
  <si>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</si>
  <si>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</si>
  <si>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</si>
  <si>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</si>
  <si>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</si>
  <si>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</si>
  <si>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</si>
  <si>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</si>
  <si>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</si>
  <si>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</si>
  <si>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</si>
  <si>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</si>
  <si>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</si>
  <si>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</si>
  <si>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</si>
  <si>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</si>
  <si>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</si>
  <si>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</si>
  <si>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</si>
  <si>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</si>
  <si>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</si>
  <si>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</si>
  <si>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</si>
  <si>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</si>
  <si>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</si>
  <si>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</si>
  <si>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</si>
  <si>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</si>
  <si>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</si>
  <si>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</si>
  <si>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</si>
  <si>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</si>
  <si>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</si>
  <si>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</si>
  <si>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</si>
  <si>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</si>
  <si>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</si>
  <si>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</si>
  <si>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</si>
  <si>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</si>
  <si>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</si>
  <si>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</si>
  <si>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</si>
  <si>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</si>
  <si>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</si>
  <si>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</si>
  <si>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</si>
  <si>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</si>
  <si>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</si>
  <si>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</si>
  <si>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</si>
  <si>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</si>
  <si>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</si>
  <si>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</si>
  <si>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</si>
  <si>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</si>
  <si>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</si>
  <si>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</si>
  <si>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</si>
  <si>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</si>
  <si>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</si>
  <si>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</si>
  <si>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</si>
  <si>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</si>
  <si>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</si>
  <si>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</si>
  <si>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</si>
  <si>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</si>
  <si>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</si>
  <si>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</si>
  <si>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</si>
  <si>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</si>
  <si>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</si>
  <si>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</si>
  <si>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</si>
  <si>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</si>
  <si>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</si>
  <si>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</si>
  <si>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</si>
  <si>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</si>
  <si>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</si>
  <si>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</si>
  <si>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</si>
  <si>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</si>
  <si>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</si>
  <si>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</si>
  <si>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</si>
  <si>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</si>
  <si>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</si>
  <si>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</si>
  <si>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</si>
  <si>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</si>
  <si>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</si>
  <si>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</si>
  <si>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</si>
  <si>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</si>
  <si>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</si>
  <si>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</si>
  <si>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</si>
  <si>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</si>
  <si>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</si>
  <si>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</si>
  <si>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</si>
  <si>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</si>
  <si>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</si>
  <si>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</si>
  <si>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</si>
  <si>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</si>
  <si>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</si>
  <si>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</si>
  <si>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</si>
  <si>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</si>
  <si>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</si>
  <si>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</si>
  <si>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</si>
  <si>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</si>
  <si>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</si>
  <si>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</si>
  <si>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</si>
  <si>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</si>
  <si>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</si>
  <si>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</si>
  <si>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</si>
  <si>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</si>
  <si>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</si>
  <si>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</si>
  <si>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</si>
  <si>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</si>
  <si>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</si>
  <si>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</si>
  <si>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</si>
  <si>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</si>
  <si>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</si>
  <si>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</si>
  <si>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</si>
  <si>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</si>
  <si>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</si>
  <si>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</si>
  <si>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</si>
  <si>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</si>
  <si>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</si>
  <si>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</si>
  <si>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</si>
  <si>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</si>
  <si>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</si>
  <si>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</si>
  <si>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</si>
  <si>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</si>
  <si>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</si>
  <si>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</si>
  <si>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</si>
  <si>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</si>
  <si>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</si>
  <si>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</si>
  <si>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</si>
  <si>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</si>
  <si>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</si>
  <si>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</si>
  <si>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</si>
  <si>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</si>
  <si>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</si>
  <si>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</si>
  <si>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</si>
  <si>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</si>
  <si>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</si>
  <si>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</si>
  <si>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</si>
  <si>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</si>
  <si>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</si>
  <si>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</si>
  <si>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</si>
  <si>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</si>
  <si>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</si>
  <si>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</si>
  <si>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</si>
  <si>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</si>
  <si>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</si>
  <si>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</si>
  <si>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</si>
  <si>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</si>
  <si>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</si>
  <si>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</si>
  <si>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</si>
  <si>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</si>
  <si>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</si>
  <si>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</si>
  <si>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</si>
  <si>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</si>
  <si>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</si>
  <si>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</si>
  <si>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</si>
  <si>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</si>
  <si>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</si>
  <si>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</si>
  <si>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</si>
  <si>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</si>
  <si>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</si>
  <si>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</si>
  <si>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</si>
  <si>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</si>
  <si>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</si>
  <si>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</si>
  <si>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</si>
  <si>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</si>
  <si>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</si>
  <si>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</si>
  <si>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</si>
  <si>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</si>
  <si>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</si>
  <si>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</si>
  <si>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</si>
  <si>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</si>
  <si>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</si>
  <si>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</si>
  <si>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</si>
  <si>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</si>
  <si>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</si>
  <si>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</si>
  <si>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</si>
  <si>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</si>
  <si>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</si>
  <si>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</si>
  <si>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</si>
  <si>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</si>
  <si>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</si>
  <si>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</si>
  <si>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</si>
  <si>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</si>
  <si>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</si>
  <si>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</si>
  <si>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</si>
  <si>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</si>
  <si>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</si>
  <si>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</si>
  <si>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</si>
  <si>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</si>
  <si>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</si>
  <si>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</si>
  <si>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</si>
  <si>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</si>
  <si>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</si>
  <si>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</si>
  <si>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</si>
  <si>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</si>
  <si>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</si>
  <si>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</si>
  <si>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</si>
  <si>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</si>
  <si>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</si>
  <si>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</si>
  <si>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</si>
  <si>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</si>
  <si>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</si>
  <si>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</si>
  <si>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</si>
  <si>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</si>
  <si>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</si>
  <si>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</si>
  <si>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</si>
  <si>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</si>
  <si>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</si>
  <si>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</si>
  <si>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</si>
  <si>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</si>
  <si>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</si>
  <si>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</si>
  <si>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</si>
  <si>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</si>
  <si>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</si>
  <si>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</si>
  <si>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</si>
  <si>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</si>
  <si>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</si>
  <si>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</si>
  <si>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</si>
  <si>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</si>
  <si>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</si>
  <si>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</si>
  <si>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</si>
  <si>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</si>
  <si>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</si>
  <si>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</si>
  <si>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</si>
  <si>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</si>
  <si>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</si>
  <si>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</si>
  <si>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</si>
  <si>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</si>
  <si>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</si>
  <si>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</si>
  <si>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</si>
  <si>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</si>
  <si>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</si>
  <si>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</si>
  <si>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</si>
  <si>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</si>
  <si>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</si>
  <si>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</si>
  <si>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</si>
  <si>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</si>
  <si>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</si>
  <si>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</si>
  <si>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</si>
  <si>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</si>
  <si>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</si>
  <si>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</si>
  <si>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</si>
  <si>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</si>
  <si>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</si>
  <si>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</si>
  <si>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</si>
  <si>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</si>
  <si>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</si>
  <si>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</si>
  <si>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</si>
  <si>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</si>
  <si>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</si>
  <si>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</si>
  <si>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</si>
  <si>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</si>
  <si>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</si>
  <si>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</si>
  <si>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</si>
  <si>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</si>
  <si>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</si>
  <si>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</si>
  <si>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</si>
  <si>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</si>
  <si>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</si>
  <si>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</si>
  <si>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</si>
  <si>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</si>
  <si>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</si>
  <si>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</si>
  <si>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</si>
  <si>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</si>
  <si>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</si>
  <si>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</si>
  <si>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</si>
  <si>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</si>
  <si>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</si>
  <si>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</si>
  <si>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</si>
  <si>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</si>
  <si>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</si>
  <si>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</si>
  <si>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</si>
  <si>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</si>
  <si>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</si>
  <si>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</si>
  <si>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</si>
  <si>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</si>
  <si>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</si>
  <si>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</si>
  <si>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</si>
  <si>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</si>
  <si>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</si>
  <si>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</si>
  <si>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</si>
  <si>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</si>
  <si>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</si>
  <si>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</si>
  <si>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</si>
  <si>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</si>
  <si>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</si>
  <si>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</si>
  <si>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</si>
  <si>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</si>
  <si>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</si>
  <si>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</si>
  <si>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</si>
  <si>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</si>
  <si>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</si>
  <si>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</si>
  <si>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</si>
  <si>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</si>
  <si>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</si>
  <si>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</si>
  <si>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</si>
  <si>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</si>
  <si>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</si>
  <si>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</si>
  <si>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</si>
  <si>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</si>
  <si>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</si>
  <si>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</si>
  <si>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</si>
  <si>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</si>
  <si>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</si>
  <si>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</si>
  <si>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</si>
  <si>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</si>
  <si>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</si>
  <si>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</si>
  <si>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</si>
  <si>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</si>
  <si>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</si>
  <si>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</si>
  <si>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</si>
  <si>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</si>
  <si>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</si>
  <si>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</si>
  <si>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</si>
  <si>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</si>
  <si>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</si>
  <si>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</si>
  <si>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</si>
  <si>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</si>
  <si>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</si>
  <si>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</si>
  <si>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</si>
  <si>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</si>
  <si>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</si>
  <si>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</si>
  <si>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</si>
  <si>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</si>
  <si>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</si>
  <si>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</si>
  <si>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</si>
  <si>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</si>
  <si>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</si>
  <si>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</si>
  <si>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</si>
  <si>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</si>
  <si>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</si>
  <si>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</si>
  <si>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</si>
  <si>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</si>
  <si>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</si>
  <si>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</si>
  <si>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</si>
  <si>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</si>
  <si>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</si>
  <si>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</si>
  <si>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</si>
  <si>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</si>
  <si>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</si>
  <si>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</si>
  <si>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</si>
  <si>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</si>
  <si>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</si>
  <si>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</si>
  <si>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</si>
  <si>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</si>
  <si>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</si>
  <si>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</si>
  <si>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</si>
  <si>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</si>
  <si>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</si>
  <si>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</si>
  <si>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</si>
  <si>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</si>
  <si>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</si>
  <si>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</si>
  <si>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</si>
  <si>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</si>
  <si>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</si>
  <si>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</si>
  <si>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</si>
  <si>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</si>
  <si>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</si>
  <si>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</si>
  <si>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</si>
  <si>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</si>
  <si>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</si>
  <si>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</si>
  <si>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</si>
  <si>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</si>
  <si>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</si>
  <si>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</si>
  <si>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</si>
  <si>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</si>
  <si>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</si>
  <si>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</si>
  <si>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</si>
  <si>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</si>
  <si>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</si>
  <si>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</si>
  <si>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</si>
  <si>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</si>
  <si>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</si>
  <si>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</si>
  <si>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</si>
  <si>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</si>
  <si>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</si>
  <si>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</si>
  <si>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</si>
  <si>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</si>
  <si>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</si>
  <si>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</si>
  <si>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</si>
  <si>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</si>
  <si>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</si>
  <si>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</si>
  <si>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</si>
  <si>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</si>
  <si>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</si>
  <si>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</si>
  <si>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</si>
  <si>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</si>
  <si>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</si>
  <si>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</si>
  <si>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</si>
  <si>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</si>
  <si>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</si>
  <si>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</si>
  <si>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</si>
  <si>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</si>
  <si>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</si>
  <si>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</si>
  <si>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</si>
  <si>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</si>
  <si>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</si>
  <si>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</si>
  <si>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</si>
  <si>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</si>
  <si>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</si>
  <si>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</si>
  <si>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</si>
  <si>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</si>
  <si>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</si>
  <si>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</si>
  <si>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</si>
  <si>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</si>
  <si>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</si>
  <si>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</si>
  <si>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</si>
  <si>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</si>
  <si>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</si>
  <si>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</si>
  <si>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</si>
  <si>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</si>
  <si>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</si>
  <si>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</si>
  <si>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</si>
  <si>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</si>
  <si>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</si>
  <si>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</si>
  <si>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</si>
  <si>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</si>
  <si>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</si>
  <si>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</si>
  <si>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</si>
  <si>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</si>
  <si>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</si>
  <si>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</si>
  <si>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</si>
  <si>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</si>
  <si>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</si>
  <si>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</si>
  <si>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</si>
  <si>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</si>
  <si>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</si>
  <si>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</si>
  <si>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</si>
  <si>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</si>
  <si>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</si>
  <si>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</si>
  <si>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</si>
  <si>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</si>
  <si>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</si>
  <si>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</si>
  <si>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</si>
  <si>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</si>
  <si>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</si>
  <si>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</si>
  <si>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</si>
  <si>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</si>
  <si>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</si>
  <si>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</si>
  <si>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</si>
  <si>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</si>
  <si>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</si>
  <si>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</si>
  <si>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</si>
  <si>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</si>
  <si>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</si>
  <si>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</si>
  <si>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</si>
  <si>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</si>
  <si>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</si>
  <si>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</si>
  <si>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</si>
  <si>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</si>
  <si>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</si>
  <si>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</si>
  <si>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</si>
  <si>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</si>
  <si>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</si>
  <si>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</si>
  <si>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</si>
  <si>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</si>
  <si>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</si>
  <si>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</si>
  <si>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</si>
  <si>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</si>
  <si>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</si>
  <si>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</si>
  <si>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</si>
  <si>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</si>
  <si>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</si>
  <si>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</si>
  <si>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</si>
  <si>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</si>
  <si>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</si>
  <si>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</si>
  <si>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</si>
  <si>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</si>
  <si>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</si>
  <si>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</si>
  <si>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</si>
  <si>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</si>
  <si>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</si>
  <si>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</si>
  <si>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</si>
  <si>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</si>
  <si>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</si>
  <si>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</si>
  <si>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</si>
  <si>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</si>
  <si>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</si>
  <si>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</si>
  <si>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</si>
  <si>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</si>
  <si>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</si>
  <si>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</si>
  <si>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</si>
  <si>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</si>
  <si>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</si>
  <si>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</si>
  <si>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</si>
  <si>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</si>
  <si>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</si>
  <si>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</si>
  <si>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</si>
  <si>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</si>
  <si>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</si>
  <si>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</si>
  <si>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</si>
  <si>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</si>
  <si>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</si>
  <si>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</si>
  <si>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</si>
  <si>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</si>
  <si>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</si>
  <si>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</si>
  <si>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</si>
  <si>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</si>
  <si>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</si>
  <si>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</si>
  <si>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</si>
  <si>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</si>
  <si>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</si>
  <si>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</si>
  <si>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</si>
  <si>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</si>
  <si>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</si>
  <si>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</si>
  <si>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</si>
  <si>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</si>
  <si>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</si>
  <si>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</si>
  <si>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</si>
  <si>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</si>
  <si>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</si>
  <si>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</si>
  <si>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</si>
  <si>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</si>
  <si>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</si>
  <si>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</si>
  <si>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</si>
  <si>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</si>
  <si>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</si>
  <si>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</si>
  <si>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</si>
  <si>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</si>
  <si>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</si>
  <si>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</si>
  <si>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</si>
  <si>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</si>
  <si>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</si>
  <si>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</si>
  <si>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</si>
  <si>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</si>
  <si>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</si>
  <si>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</si>
  <si>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</si>
  <si>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</si>
  <si>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</si>
  <si>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</si>
  <si>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</si>
  <si>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</si>
  <si>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</si>
  <si>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</si>
  <si>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</si>
  <si>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</si>
  <si>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</si>
  <si>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</si>
  <si>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</si>
  <si>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</si>
  <si>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</si>
  <si>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</si>
  <si>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</si>
  <si>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</si>
  <si>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</si>
  <si>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</si>
  <si>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</si>
  <si>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</si>
  <si>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</si>
  <si>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</si>
  <si>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</si>
  <si>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</si>
  <si>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</si>
  <si>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</si>
  <si>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</si>
  <si>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</si>
  <si>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</si>
  <si>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</si>
  <si>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</si>
  <si>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</si>
  <si>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</si>
  <si>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</si>
  <si>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</si>
  <si>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</si>
  <si>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</si>
  <si>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</si>
  <si>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</si>
  <si>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</si>
  <si>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</si>
  <si>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</si>
  <si>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</si>
  <si>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</si>
  <si>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</si>
  <si>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</si>
  <si>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</si>
  <si>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</si>
  <si>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</si>
  <si>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</si>
  <si>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</si>
  <si>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</si>
  <si>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</si>
  <si>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</si>
  <si>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</si>
  <si>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</si>
  <si>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</si>
  <si>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</si>
  <si>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</si>
  <si>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</si>
  <si>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</si>
  <si>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</si>
  <si>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</si>
  <si>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</si>
  <si>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</si>
  <si>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</si>
  <si>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</si>
  <si>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</si>
  <si>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</si>
  <si>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</si>
  <si>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</si>
  <si>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</si>
  <si>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</si>
  <si>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</si>
  <si>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</si>
  <si>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</si>
  <si>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</si>
  <si>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</si>
  <si>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</si>
  <si>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</si>
  <si>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</si>
  <si>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</si>
  <si>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</si>
  <si>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</si>
  <si>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</si>
  <si>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</si>
  <si>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</si>
  <si>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</si>
  <si>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</si>
  <si>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</si>
  <si>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</si>
  <si>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</si>
  <si>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</si>
  <si>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</si>
  <si>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</si>
  <si>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</si>
  <si>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</si>
  <si>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</si>
  <si>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</si>
  <si>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</si>
  <si>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</si>
  <si>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</si>
  <si>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</si>
  <si>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</si>
  <si>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</si>
  <si>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</si>
  <si>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</si>
  <si>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</si>
  <si>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</si>
  <si>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</si>
  <si>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</si>
  <si>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</si>
  <si>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</si>
  <si>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</si>
  <si>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</si>
  <si>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</si>
  <si>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</si>
  <si>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</si>
  <si>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</si>
  <si>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</si>
  <si>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</si>
  <si>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</si>
  <si>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</si>
  <si>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</si>
  <si>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</si>
  <si>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</si>
  <si>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</si>
  <si>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</si>
  <si>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</si>
  <si>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</si>
  <si>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</si>
  <si>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</si>
  <si>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</si>
  <si>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</si>
  <si>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</si>
  <si>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</si>
  <si>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</si>
  <si>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</si>
  <si>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</si>
  <si>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</si>
  <si>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</si>
  <si>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</si>
  <si>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</si>
  <si>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</si>
  <si>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</si>
  <si>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</si>
  <si>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</si>
  <si>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</si>
  <si>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</si>
  <si>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</si>
  <si>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</si>
  <si>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</si>
  <si>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</si>
  <si>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</si>
  <si>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</si>
  <si>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</si>
  <si>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</si>
  <si>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</si>
  <si>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</si>
  <si>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</si>
  <si>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</si>
  <si>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</si>
  <si>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</si>
  <si>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</si>
  <si>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</si>
  <si>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</si>
  <si>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</si>
  <si>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</si>
  <si>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</si>
  <si>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</si>
  <si>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</si>
  <si>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</si>
  <si>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</si>
  <si>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</si>
  <si>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</si>
  <si>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</si>
  <si>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</si>
  <si>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</si>
  <si>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</si>
  <si>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</si>
  <si>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</si>
  <si>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</si>
  <si>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</si>
  <si>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</si>
  <si>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</si>
  <si>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</si>
  <si>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</si>
  <si>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</si>
  <si>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</si>
  <si>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</si>
  <si>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</si>
  <si>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</si>
  <si>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</si>
  <si>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</si>
  <si>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</si>
  <si>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</si>
  <si>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</si>
  <si>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</si>
  <si>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</si>
  <si>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</si>
  <si>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</si>
  <si>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</si>
  <si>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</si>
  <si>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</si>
  <si>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</si>
  <si>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</si>
  <si>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</si>
  <si>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</si>
  <si>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</si>
  <si>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</si>
  <si>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</si>
  <si>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</si>
  <si>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</si>
  <si>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</si>
  <si>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</si>
  <si>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</si>
  <si>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</si>
  <si>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</si>
  <si>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</si>
  <si>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</si>
  <si>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</si>
  <si>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</si>
  <si>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</si>
  <si>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</si>
  <si>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</si>
  <si>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</si>
  <si>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</si>
  <si>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</si>
  <si>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</si>
  <si>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</si>
  <si>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</si>
  <si>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</si>
  <si>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</si>
  <si>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</si>
  <si>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</si>
  <si>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</si>
  <si>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</si>
  <si>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</si>
  <si>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</si>
  <si>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</si>
  <si>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</si>
  <si>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</si>
  <si>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</si>
  <si>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</si>
  <si>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</si>
  <si>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</si>
  <si>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</si>
  <si>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</si>
  <si>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</si>
  <si>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</si>
  <si>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</si>
  <si>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</si>
  <si>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</si>
  <si>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</si>
  <si>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</si>
  <si>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</si>
  <si>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</si>
  <si>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</si>
  <si>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</si>
  <si>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</si>
  <si>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</si>
  <si>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</si>
  <si>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</si>
  <si>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</si>
  <si>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</si>
  <si>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</si>
  <si>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</si>
  <si>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</si>
  <si>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</si>
  <si>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</si>
  <si>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</si>
  <si>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</si>
  <si>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</si>
  <si>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</si>
  <si>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</si>
  <si>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</si>
  <si>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</si>
  <si>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</si>
  <si>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</si>
  <si>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</si>
  <si>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</si>
  <si>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</si>
  <si>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</si>
  <si>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</si>
  <si>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</si>
  <si>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</si>
  <si>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</si>
  <si>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</si>
  <si>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</si>
  <si>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</si>
  <si>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</si>
  <si>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</si>
  <si>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</si>
  <si>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</si>
  <si>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</si>
  <si>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</si>
  <si>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</si>
  <si>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</si>
  <si>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</si>
  <si>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</si>
  <si>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</si>
  <si>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</si>
  <si>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</si>
  <si>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</si>
  <si>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</si>
  <si>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</si>
  <si>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</si>
  <si>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</si>
  <si>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</si>
  <si>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</si>
  <si>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</si>
  <si>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</si>
  <si>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</si>
  <si>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</si>
  <si>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</si>
  <si>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</si>
  <si>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</si>
  <si>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</si>
  <si>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</si>
  <si>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</si>
  <si>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</si>
  <si>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</si>
  <si>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</si>
  <si>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</si>
  <si>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</si>
  <si>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</si>
  <si>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</si>
  <si>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</si>
  <si>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</si>
  <si>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</si>
  <si>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</si>
  <si>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</si>
  <si>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</si>
  <si>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</si>
  <si>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</si>
  <si>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</si>
  <si>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</si>
  <si>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</si>
  <si>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</si>
  <si>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</si>
  <si>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</si>
  <si>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</si>
  <si>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</si>
  <si>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</si>
  <si>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</si>
  <si>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</si>
  <si>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</si>
  <si>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</si>
  <si>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</si>
  <si>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</si>
  <si>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</si>
  <si>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</si>
  <si>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</si>
  <si>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</si>
  <si>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</si>
  <si>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</si>
  <si>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</si>
  <si>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</si>
  <si>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</si>
  <si>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</si>
  <si>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</si>
  <si>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</si>
  <si>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</si>
  <si>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</si>
  <si>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</si>
  <si>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</si>
  <si>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</si>
  <si>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</si>
  <si>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</si>
  <si>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</si>
  <si>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</si>
  <si>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</si>
  <si>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</si>
  <si>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</si>
  <si>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</si>
  <si>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</si>
  <si>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</si>
  <si>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</si>
  <si>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</si>
  <si>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</si>
  <si>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</si>
  <si>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</si>
  <si>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</si>
  <si>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</si>
  <si>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</si>
  <si>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</si>
  <si>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</si>
  <si>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</si>
  <si>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</si>
  <si>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</si>
  <si>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</si>
  <si>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</si>
  <si>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</si>
  <si>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</si>
  <si>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</si>
  <si>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</si>
  <si>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</si>
  <si>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</si>
  <si>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</si>
  <si>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</si>
  <si>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</si>
  <si>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</si>
  <si>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</si>
  <si>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</si>
  <si>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</si>
  <si>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</si>
  <si>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</si>
  <si>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</si>
  <si>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</si>
  <si>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</si>
  <si>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</si>
  <si>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</si>
  <si>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</si>
  <si>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</si>
  <si>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</si>
  <si>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</si>
  <si>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</si>
  <si>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</si>
  <si>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</si>
  <si>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</si>
  <si>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</si>
  <si>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</si>
  <si>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</si>
  <si>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</si>
  <si>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</si>
  <si>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</si>
  <si>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</si>
  <si>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</si>
  <si>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</si>
  <si>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</si>
  <si>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</si>
  <si>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</si>
  <si>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</si>
  <si>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</si>
  <si>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</si>
  <si>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</si>
  <si>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</si>
  <si>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</si>
  <si>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</si>
  <si>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</si>
  <si>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</si>
  <si>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</si>
  <si>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</si>
  <si>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</si>
  <si>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</si>
  <si>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</si>
  <si>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</si>
  <si>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</si>
  <si>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</si>
  <si>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</si>
  <si>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</si>
  <si>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</si>
  <si>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</si>
  <si>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</si>
  <si>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</si>
  <si>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</si>
  <si>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</si>
  <si>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</si>
  <si>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</si>
  <si>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</si>
  <si>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</si>
  <si>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</si>
  <si>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</si>
  <si>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</si>
  <si>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</si>
  <si>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</si>
  <si>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</si>
  <si>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</si>
  <si>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</si>
  <si>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</si>
  <si>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</si>
  <si>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</si>
  <si>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</si>
  <si>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</si>
  <si>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</si>
  <si>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</si>
  <si>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</si>
  <si>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</si>
  <si>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</si>
  <si>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</si>
  <si>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</si>
  <si>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</si>
  <si>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</si>
  <si>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</si>
  <si>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</si>
  <si>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</si>
  <si>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</si>
  <si>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</si>
  <si>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</si>
  <si>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</si>
  <si>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</si>
  <si>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</si>
  <si>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</si>
  <si>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</si>
  <si>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</si>
  <si>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</si>
  <si>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</si>
  <si>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</si>
  <si>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</si>
  <si>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</si>
  <si>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</si>
  <si>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</si>
  <si>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</si>
  <si>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</si>
  <si>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</si>
  <si>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</si>
  <si>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</si>
  <si>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</si>
  <si>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</si>
  <si>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</si>
  <si>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</si>
  <si>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</si>
  <si>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</si>
  <si>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</si>
  <si>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</si>
  <si>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</si>
  <si>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</si>
  <si>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</si>
  <si>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</si>
  <si>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</si>
  <si>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</si>
  <si>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</si>
  <si>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</si>
  <si>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</si>
  <si>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</si>
  <si>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</si>
  <si>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</si>
  <si>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</si>
  <si>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</si>
  <si>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</si>
  <si>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</si>
  <si>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</si>
  <si>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</si>
  <si>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</si>
  <si>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</si>
  <si>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</si>
  <si>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</si>
  <si>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</si>
  <si>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</si>
  <si>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</si>
  <si>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</si>
  <si>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</si>
  <si>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</si>
  <si>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</si>
  <si>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</si>
  <si>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</si>
  <si>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</si>
  <si>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</si>
  <si>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</si>
  <si>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</si>
  <si>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</si>
  <si>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</si>
  <si>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</si>
  <si>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</si>
  <si>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</si>
  <si>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</si>
  <si>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</si>
  <si>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</si>
  <si>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</si>
  <si>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</si>
  <si>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</si>
  <si>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</si>
  <si>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</si>
  <si>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</si>
  <si>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</si>
  <si>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</si>
  <si>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</si>
  <si>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</si>
  <si>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</si>
  <si>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</si>
  <si>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</si>
  <si>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</si>
  <si>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</si>
  <si>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</si>
  <si>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</si>
  <si>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</si>
  <si>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</si>
  <si>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</si>
  <si>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</si>
  <si>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</si>
  <si>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</si>
  <si>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</si>
  <si>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</si>
  <si>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</si>
  <si>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</si>
  <si>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</si>
  <si>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</si>
  <si>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</si>
  <si>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</si>
  <si>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</si>
  <si>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</si>
  <si>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</si>
  <si>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</si>
  <si>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</si>
  <si>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</si>
  <si>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</si>
  <si>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</si>
  <si>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</si>
  <si>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</si>
  <si>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</si>
  <si>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</si>
  <si>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</si>
  <si>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</si>
  <si>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</si>
  <si>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</si>
  <si>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</si>
  <si>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</si>
  <si>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</si>
  <si>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</si>
  <si>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</si>
  <si>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</si>
  <si>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</si>
  <si>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</si>
  <si>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</si>
  <si>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</si>
  <si>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</si>
  <si>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</si>
  <si>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</si>
  <si>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</si>
  <si>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</si>
  <si>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</si>
  <si>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</si>
  <si>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</si>
  <si>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</si>
  <si>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</si>
  <si>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</si>
  <si>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</si>
  <si>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</si>
  <si>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</si>
  <si>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</si>
  <si>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</si>
  <si>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</si>
  <si>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</si>
  <si>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</si>
  <si>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</si>
  <si>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</si>
  <si>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</si>
  <si>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</si>
  <si>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</si>
  <si>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</si>
  <si>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</si>
  <si>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</si>
  <si>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</si>
  <si>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</si>
  <si>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</si>
  <si>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</si>
  <si>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</si>
  <si>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</si>
  <si>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</si>
  <si>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</si>
  <si>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</si>
  <si>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</si>
  <si>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</si>
  <si>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</si>
  <si>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</si>
  <si>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</si>
  <si>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</si>
  <si>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</si>
  <si>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</si>
  <si>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</si>
  <si>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</si>
  <si>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</si>
  <si>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</si>
  <si>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</si>
  <si>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</si>
  <si>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</si>
  <si>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</si>
  <si>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</si>
  <si>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</si>
  <si>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</si>
  <si>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</si>
  <si>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</si>
  <si>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</si>
  <si>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</si>
  <si>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</si>
  <si>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</si>
  <si>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</si>
  <si>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</si>
  <si>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</si>
  <si>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</si>
  <si>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</si>
  <si>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</si>
  <si>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</si>
  <si>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</si>
  <si>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</si>
  <si>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</si>
  <si>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</si>
  <si>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</si>
  <si>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</si>
  <si>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</si>
  <si>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</si>
  <si>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</si>
  <si>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</si>
  <si>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</si>
  <si>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</si>
  <si>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</si>
  <si>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</si>
  <si>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</si>
  <si>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</si>
  <si>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</si>
  <si>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</si>
  <si>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</si>
  <si>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</si>
  <si>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</si>
  <si>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</si>
  <si>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</si>
  <si>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</si>
  <si>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</si>
  <si>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</si>
  <si>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</si>
  <si>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</si>
  <si>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</si>
  <si>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</si>
  <si>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</si>
  <si>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</si>
  <si>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</si>
  <si>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</si>
  <si>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</si>
  <si>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</si>
  <si>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</si>
  <si>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</si>
  <si>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</si>
  <si>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</si>
  <si>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</si>
  <si>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</si>
  <si>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</si>
  <si>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</si>
  <si>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</si>
  <si>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</si>
  <si>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</si>
  <si>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</si>
  <si>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</si>
  <si>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</si>
  <si>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</si>
  <si>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</si>
  <si>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</si>
  <si>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</si>
  <si>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</si>
  <si>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</si>
  <si>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</si>
  <si>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</si>
  <si>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</si>
  <si>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</si>
  <si>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</si>
  <si>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</si>
  <si>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</si>
  <si>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</si>
  <si>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</si>
  <si>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</si>
  <si>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</si>
  <si>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</si>
  <si>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</si>
  <si>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</si>
  <si>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</si>
  <si>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</si>
  <si>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</si>
  <si>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</si>
  <si>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</si>
  <si>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</si>
  <si>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</si>
  <si>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</si>
  <si>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</si>
  <si>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</si>
  <si>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</si>
  <si>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</si>
  <si>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</si>
  <si>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</si>
  <si>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</si>
  <si>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</si>
  <si>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</si>
  <si>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</si>
  <si>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</si>
  <si>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</si>
  <si>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</si>
  <si>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</si>
  <si>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</si>
  <si>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</si>
  <si>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</si>
  <si>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</si>
  <si>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</si>
  <si>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</si>
  <si>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</si>
  <si>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</si>
  <si>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</si>
  <si>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</si>
  <si>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</si>
  <si>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</si>
  <si>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</si>
  <si>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</si>
  <si>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</si>
  <si>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</si>
  <si>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</si>
  <si>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</si>
  <si>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</si>
  <si>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</si>
  <si>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</si>
  <si>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</si>
  <si>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</si>
  <si>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</si>
  <si>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</si>
  <si>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</si>
  <si>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</si>
  <si>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</si>
  <si>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</si>
  <si>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</si>
  <si>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</si>
  <si>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</si>
  <si>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</si>
  <si>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</si>
  <si>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</si>
  <si>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</si>
  <si>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</si>
  <si>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</si>
  <si>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</si>
  <si>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</si>
  <si>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</si>
  <si>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</si>
  <si>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</si>
  <si>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</si>
  <si>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</si>
  <si>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</si>
  <si>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</si>
  <si>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</si>
  <si>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</si>
  <si>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</si>
  <si>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</si>
  <si>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</si>
  <si>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</si>
  <si>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</si>
  <si>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</si>
  <si>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</si>
  <si>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</si>
  <si>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</si>
  <si>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</si>
  <si>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</si>
  <si>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</si>
  <si>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</si>
  <si>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</si>
  <si>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</si>
  <si>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</si>
  <si>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</si>
  <si>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</si>
  <si>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</si>
  <si>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</si>
  <si>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</si>
  <si>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</si>
  <si>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</si>
  <si>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</si>
  <si>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</si>
  <si>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</si>
  <si>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</si>
  <si>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</si>
  <si>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</si>
  <si>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</si>
  <si>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</si>
  <si>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</si>
  <si>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</si>
  <si>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</si>
  <si>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</si>
  <si>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</si>
  <si>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</si>
  <si>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</si>
  <si>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</si>
  <si>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</si>
  <si>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</si>
  <si>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</si>
  <si>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</si>
  <si>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</si>
  <si>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</si>
  <si>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</si>
  <si>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</si>
  <si>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</si>
  <si>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</si>
  <si>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</si>
  <si>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</si>
  <si>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</si>
  <si>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</si>
  <si>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</si>
  <si>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</si>
  <si>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</si>
  <si>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</si>
  <si>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</si>
  <si>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</si>
  <si>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</si>
  <si>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</si>
  <si>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</si>
  <si>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</si>
  <si>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</si>
  <si>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</si>
  <si>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</si>
  <si>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</si>
  <si>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</si>
  <si>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</si>
  <si>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</si>
  <si>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</si>
  <si>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</si>
  <si>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</si>
  <si>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</si>
  <si>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</si>
  <si>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</si>
  <si>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</si>
  <si>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</si>
  <si>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</si>
  <si>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</si>
  <si>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</si>
  <si>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</si>
  <si>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</si>
  <si>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</si>
  <si>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</si>
  <si>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</si>
  <si>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</si>
  <si>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</si>
  <si>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</si>
  <si>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</si>
  <si>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</si>
  <si>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</si>
  <si>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</si>
  <si>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</si>
  <si>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</si>
  <si>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</si>
  <si>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</si>
  <si>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</si>
  <si>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</si>
  <si>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</si>
  <si>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</si>
  <si>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</si>
  <si>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</si>
  <si>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</si>
  <si>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</si>
  <si>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</si>
  <si>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</si>
  <si>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</si>
  <si>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</si>
  <si>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</si>
  <si>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</si>
  <si>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</si>
  <si>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</si>
  <si>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</si>
  <si>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</si>
  <si>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</si>
  <si>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</si>
  <si>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</si>
  <si>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</si>
  <si>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</si>
  <si>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</si>
  <si>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</si>
  <si>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</si>
  <si>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</si>
  <si>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</si>
  <si>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</si>
  <si>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</si>
  <si>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</si>
  <si>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</si>
  <si>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</si>
  <si>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</si>
  <si>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</si>
  <si>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</si>
  <si>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</si>
  <si>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</si>
  <si>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</si>
  <si>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</si>
  <si>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</si>
  <si>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</si>
  <si>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</si>
  <si>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</si>
  <si>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</si>
  <si>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</si>
  <si>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</si>
  <si>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</si>
  <si>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</si>
  <si>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</si>
  <si>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</si>
  <si>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</si>
  <si>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</si>
  <si>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</si>
  <si>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</si>
  <si>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</si>
  <si>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</si>
  <si>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</si>
  <si>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</si>
  <si>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</si>
  <si>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</si>
  <si>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</si>
  <si>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</si>
  <si>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</si>
  <si>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</si>
  <si>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</si>
  <si>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</si>
  <si>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</si>
  <si>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</si>
  <si>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</si>
  <si>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</si>
  <si>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</si>
  <si>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</si>
  <si>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</si>
  <si>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</si>
  <si>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</si>
  <si>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</si>
  <si>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</si>
  <si>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</si>
  <si>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</si>
  <si>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</si>
  <si>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</si>
  <si>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</si>
  <si>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</si>
  <si>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</si>
  <si>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</si>
  <si>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</si>
  <si>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</si>
  <si>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</si>
  <si>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</si>
  <si>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</si>
  <si>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</si>
  <si>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</si>
  <si>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</si>
  <si>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</si>
  <si>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</si>
  <si>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</si>
  <si>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</si>
  <si>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</si>
  <si>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</si>
  <si>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</si>
  <si>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</si>
  <si>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</si>
  <si>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</si>
  <si>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</si>
  <si>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</si>
  <si>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</si>
  <si>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</si>
  <si>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</si>
  <si>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</si>
  <si>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</si>
  <si>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</si>
  <si>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</si>
  <si>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</si>
  <si>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</si>
  <si>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</si>
  <si>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</si>
  <si>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</si>
  <si>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</si>
  <si>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</si>
  <si>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</si>
  <si>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</si>
  <si>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</si>
  <si>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</si>
  <si>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</si>
  <si>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</si>
  <si>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</si>
  <si>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</si>
  <si>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</si>
  <si>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</si>
  <si>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</si>
  <si>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</si>
  <si>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</si>
  <si>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</si>
  <si>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</si>
  <si>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</si>
  <si>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</si>
  <si>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</si>
  <si>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</si>
  <si>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</si>
  <si>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</si>
  <si>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</si>
  <si>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</si>
  <si>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</si>
  <si>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</si>
  <si>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</si>
  <si>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</si>
  <si>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</si>
  <si>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</si>
  <si>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</si>
  <si>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</si>
  <si>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</si>
  <si>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</si>
  <si>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</si>
  <si>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</si>
  <si>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</si>
  <si>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</si>
  <si>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</si>
  <si>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</si>
  <si>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</si>
  <si>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</si>
  <si>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</si>
  <si>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</si>
  <si>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</si>
  <si>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</si>
  <si>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</si>
  <si>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</si>
  <si>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</si>
  <si>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</si>
  <si>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</si>
  <si>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</si>
  <si>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</si>
  <si>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</si>
  <si>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</si>
  <si>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</si>
  <si>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</si>
  <si>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</si>
  <si>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</si>
  <si>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</si>
  <si>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</si>
  <si>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</si>
  <si>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</si>
  <si>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</si>
  <si>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</si>
  <si>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</si>
  <si>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</si>
  <si>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</si>
  <si>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</si>
  <si>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</si>
  <si>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</si>
  <si>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</si>
  <si>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</si>
  <si>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</si>
  <si>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</si>
  <si>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</si>
  <si>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</si>
  <si>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</si>
  <si>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</si>
  <si>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</si>
  <si>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</si>
  <si>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</si>
  <si>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</si>
  <si>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</si>
  <si>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</si>
  <si>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</si>
  <si>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</si>
  <si>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</si>
  <si>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</si>
  <si>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</si>
  <si>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</si>
  <si>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</si>
  <si>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</si>
  <si>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</si>
  <si>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</si>
  <si>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</si>
  <si>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</si>
  <si>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</si>
  <si>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</si>
  <si>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</si>
  <si>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</si>
  <si>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</si>
  <si>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</si>
  <si>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</si>
  <si>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</si>
  <si>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</si>
  <si>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</si>
  <si>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</si>
  <si>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</si>
  <si>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</si>
  <si>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</si>
  <si>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</si>
  <si>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</si>
  <si>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</si>
  <si>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</si>
  <si>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</si>
  <si>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</si>
  <si>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</si>
  <si>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</si>
  <si>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</si>
  <si>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</si>
  <si>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</si>
  <si>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</si>
  <si>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</si>
  <si>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</si>
  <si>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</si>
  <si>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</si>
  <si>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</si>
  <si>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</si>
  <si>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</si>
  <si>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</si>
  <si>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</si>
  <si>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</si>
  <si>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</si>
  <si>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</si>
  <si>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</si>
  <si>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</si>
  <si>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</si>
  <si>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</si>
  <si>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</si>
  <si>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</si>
  <si>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</si>
  <si>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</si>
  <si>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</si>
  <si>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</si>
  <si>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</si>
  <si>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</si>
  <si>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</si>
  <si>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</si>
  <si>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</si>
  <si>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</si>
  <si>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</si>
  <si>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</si>
  <si>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</si>
  <si>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</si>
  <si>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</si>
  <si>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</si>
  <si>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</si>
  <si>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</si>
  <si>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</si>
  <si>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</si>
  <si>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</si>
  <si>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</si>
  <si>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</si>
  <si>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</si>
  <si>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</si>
  <si>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</si>
  <si>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</si>
  <si>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</si>
  <si>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</si>
  <si>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</si>
  <si>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</si>
  <si>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</si>
  <si>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</si>
  <si>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</si>
  <si>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</si>
  <si>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</si>
  <si>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</si>
  <si>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</si>
  <si>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</si>
  <si>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</si>
  <si>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</si>
  <si>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</si>
  <si>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</si>
  <si>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</si>
  <si>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</si>
  <si>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</si>
  <si>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</si>
  <si>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</si>
  <si>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</si>
  <si>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</si>
  <si>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</si>
  <si>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</si>
  <si>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</si>
  <si>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</si>
  <si>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</si>
  <si>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</si>
  <si>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</si>
  <si>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</si>
  <si>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</si>
  <si>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</si>
  <si>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</si>
  <si>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</si>
  <si>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</si>
  <si>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</si>
  <si>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</si>
  <si>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</si>
  <si>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</si>
  <si>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</si>
  <si>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</si>
  <si>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</si>
  <si>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</si>
  <si>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</si>
  <si>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</si>
  <si>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</si>
  <si>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</si>
  <si>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</si>
  <si>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</si>
  <si>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</si>
  <si>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</si>
  <si>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</si>
  <si>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</si>
  <si>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</si>
  <si>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</si>
  <si>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</si>
  <si>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</si>
  <si>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</si>
  <si>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</si>
  <si>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</si>
  <si>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</si>
  <si>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</si>
  <si>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</si>
  <si>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</si>
  <si>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</si>
  <si>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</si>
  <si>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</si>
  <si>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</si>
  <si>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</si>
  <si>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</si>
  <si>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</si>
  <si>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</si>
  <si>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</si>
  <si>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</si>
  <si>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</si>
  <si>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</si>
  <si>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</si>
  <si>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</si>
  <si>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</si>
  <si>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</si>
  <si>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</si>
  <si>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</si>
  <si>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</si>
  <si>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</si>
  <si>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</si>
  <si>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</si>
  <si>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</si>
  <si>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</si>
  <si>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</si>
  <si>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</si>
  <si>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</si>
  <si>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</si>
  <si>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</si>
  <si>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</si>
  <si>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</si>
  <si>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</si>
  <si>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</si>
  <si>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</si>
  <si>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</si>
  <si>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</si>
  <si>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</si>
  <si>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</si>
  <si>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</si>
  <si>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</si>
  <si>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</si>
  <si>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</si>
  <si>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</si>
  <si>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</si>
  <si>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</si>
  <si>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</si>
  <si>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</si>
  <si>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</si>
  <si>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</si>
  <si>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</si>
  <si>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</si>
  <si>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</si>
  <si>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</si>
  <si>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</si>
  <si>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</si>
  <si>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</si>
  <si>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</si>
  <si>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</si>
  <si>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</si>
  <si>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</si>
  <si>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</si>
  <si>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</si>
  <si>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</si>
  <si>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</si>
  <si>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</si>
  <si>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</si>
  <si>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</si>
  <si>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</si>
  <si>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</si>
  <si>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</si>
  <si>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</si>
  <si>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</si>
  <si>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</si>
  <si>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</si>
  <si>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</si>
  <si>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</si>
  <si>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</si>
  <si>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</si>
  <si>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</si>
  <si>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</si>
  <si>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</si>
  <si>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</si>
  <si>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</si>
  <si>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</si>
  <si>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</si>
  <si>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</si>
  <si>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</si>
  <si>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</si>
  <si>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</si>
  <si>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</si>
  <si>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</si>
  <si>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</si>
  <si>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</si>
  <si>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</si>
  <si>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</si>
  <si>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</si>
  <si>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</si>
  <si>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</si>
  <si>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</si>
  <si>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</si>
  <si>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</si>
  <si>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</si>
  <si>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</si>
  <si>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</si>
  <si>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</si>
  <si>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</si>
  <si>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</si>
  <si>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</si>
  <si>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</si>
  <si>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</si>
  <si>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</si>
  <si>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</si>
  <si>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</si>
  <si>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</si>
  <si>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</si>
  <si>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</si>
  <si>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</si>
  <si>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</si>
  <si>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</si>
  <si>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</si>
  <si>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</si>
  <si>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</si>
  <si>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</si>
  <si>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</si>
  <si>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</si>
  <si>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</si>
  <si>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</si>
  <si>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</si>
  <si>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</si>
  <si>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</si>
  <si>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</si>
  <si>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</si>
  <si>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</si>
  <si>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</si>
  <si>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</si>
  <si>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</si>
  <si>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</si>
  <si>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</si>
  <si>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</si>
  <si>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</si>
  <si>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</si>
  <si>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</si>
  <si>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</si>
  <si>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</si>
  <si>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</si>
  <si>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</si>
  <si>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</si>
  <si>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</si>
  <si>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</si>
  <si>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</si>
  <si>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</si>
  <si>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</si>
  <si>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</si>
  <si>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</si>
  <si>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</si>
  <si>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</si>
  <si>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</si>
  <si>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</si>
  <si>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</si>
  <si>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</si>
  <si>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</si>
  <si>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</si>
  <si>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</si>
  <si>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</si>
  <si>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</si>
  <si>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</si>
  <si>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</si>
  <si>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</si>
  <si>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</si>
  <si>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</si>
  <si>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</si>
  <si>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</si>
  <si>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</si>
  <si>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</si>
  <si>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</si>
  <si>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</si>
  <si>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</si>
  <si>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</si>
  <si>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</si>
  <si>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</si>
  <si>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</si>
  <si>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</si>
  <si>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</si>
  <si>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</si>
  <si>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</si>
  <si>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</si>
  <si>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</si>
  <si>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</si>
  <si>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</si>
  <si>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</si>
  <si>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</si>
  <si>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</si>
  <si>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</si>
  <si>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</si>
  <si>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</si>
  <si>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</si>
  <si>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</si>
  <si>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</si>
  <si>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</si>
  <si>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</si>
  <si>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</si>
  <si>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</si>
  <si>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</si>
  <si>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</si>
  <si>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</si>
  <si>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</si>
  <si>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</si>
  <si>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</si>
  <si>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</si>
  <si>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</si>
  <si>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</si>
  <si>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</si>
  <si>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</si>
  <si>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</si>
  <si>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</si>
  <si>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</si>
  <si>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</si>
  <si>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</si>
  <si>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</si>
  <si>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</si>
  <si>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</si>
  <si>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</si>
  <si>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</si>
  <si>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</si>
  <si>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</si>
  <si>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</si>
  <si>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</si>
  <si>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</si>
  <si>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</si>
  <si>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</si>
  <si>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</si>
  <si>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</si>
  <si>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</si>
  <si>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</si>
  <si>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</si>
  <si>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</si>
  <si>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</si>
  <si>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</si>
  <si>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</si>
  <si>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</si>
  <si>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</si>
  <si>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</si>
  <si>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</si>
  <si>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</si>
  <si>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</si>
  <si>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</si>
  <si>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</si>
  <si>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</si>
  <si>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</si>
  <si>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</si>
  <si>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</si>
  <si>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</si>
  <si>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</si>
  <si>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</si>
  <si>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</si>
  <si>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</si>
  <si>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</si>
  <si>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</si>
  <si>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</si>
  <si>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</si>
  <si>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</si>
  <si>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</si>
  <si>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</si>
  <si>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</si>
  <si>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</si>
  <si>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</si>
  <si>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</si>
  <si>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</si>
  <si>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</si>
  <si>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</si>
  <si>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</si>
  <si>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</si>
  <si>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</si>
  <si>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</si>
  <si>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</si>
  <si>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</si>
  <si>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</si>
  <si>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</si>
  <si>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</si>
  <si>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</si>
  <si>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</si>
  <si>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</si>
  <si>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</si>
  <si>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</si>
  <si>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</si>
  <si>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</si>
  <si>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</si>
  <si>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</si>
  <si>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</si>
  <si>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</si>
  <si>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</si>
  <si>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</si>
  <si>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</si>
  <si>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</si>
  <si>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</si>
  <si>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</si>
  <si>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</si>
  <si>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</si>
  <si>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</si>
  <si>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</si>
  <si>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</si>
  <si>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</si>
  <si>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</si>
  <si>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</si>
  <si>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</si>
  <si>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</si>
  <si>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</si>
  <si>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</si>
  <si>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</si>
  <si>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</si>
  <si>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</si>
  <si>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</si>
  <si>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</si>
  <si>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</si>
  <si>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</si>
  <si>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</si>
  <si>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</si>
  <si>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</si>
  <si>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</si>
  <si>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</si>
  <si>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</si>
  <si>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</si>
  <si>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</si>
  <si>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</si>
  <si>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</si>
  <si>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</si>
  <si>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</si>
  <si>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</si>
  <si>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</si>
  <si>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</si>
  <si>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</si>
  <si>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</si>
  <si>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</si>
  <si>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</si>
  <si>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</si>
  <si>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</si>
  <si>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</si>
  <si>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</si>
  <si>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</si>
  <si>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</si>
  <si>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</si>
  <si>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</si>
  <si>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</si>
  <si>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</si>
  <si>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</si>
  <si>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</si>
  <si>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</si>
  <si>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</si>
  <si>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</si>
  <si>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</si>
  <si>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</si>
  <si>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</si>
  <si>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</si>
  <si>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</si>
  <si>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</si>
  <si>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</si>
  <si>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</si>
  <si>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</si>
  <si>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</si>
  <si>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</si>
  <si>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</si>
  <si>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</si>
  <si>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</si>
  <si>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</si>
  <si>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</si>
  <si>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</si>
  <si>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</si>
  <si>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</si>
  <si>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</si>
  <si>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</si>
  <si>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</si>
  <si>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</si>
  <si>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</si>
  <si>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</si>
  <si>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</si>
  <si>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</si>
  <si>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</si>
  <si>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</si>
  <si>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</si>
  <si>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</si>
  <si>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</si>
  <si>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</si>
  <si>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</si>
  <si>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</si>
  <si>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</si>
  <si>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</si>
  <si>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</si>
  <si>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</si>
  <si>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</si>
  <si>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</si>
  <si>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</si>
  <si>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</si>
  <si>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</si>
  <si>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</si>
  <si>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</si>
  <si>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</si>
  <si>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</si>
  <si>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</si>
  <si>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</si>
  <si>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</si>
  <si>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</si>
  <si>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</si>
  <si>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</si>
  <si>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</si>
  <si>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</si>
  <si>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</si>
  <si>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</si>
  <si>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</si>
  <si>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</si>
  <si>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</si>
  <si>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</si>
  <si>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</si>
  <si>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</si>
  <si>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</si>
  <si>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</si>
  <si>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</si>
  <si>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</si>
  <si>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</si>
  <si>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</si>
  <si>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</si>
  <si>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</si>
  <si>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</si>
  <si>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</si>
  <si>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</si>
  <si>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</si>
  <si>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</si>
  <si>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</si>
  <si>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</si>
  <si>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</si>
  <si>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</si>
  <si>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</si>
  <si>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</si>
  <si>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</si>
  <si>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</si>
  <si>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</si>
  <si>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</si>
  <si>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</si>
  <si>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</si>
  <si>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</si>
  <si>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</si>
  <si>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</si>
  <si>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</si>
  <si>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</si>
  <si>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</si>
  <si>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</si>
  <si>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</si>
  <si>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</si>
  <si>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</si>
  <si>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</si>
  <si>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</si>
  <si>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</si>
  <si>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</si>
  <si>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</si>
  <si>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</si>
  <si>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</si>
  <si>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</si>
  <si>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</si>
  <si>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</si>
  <si>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</si>
  <si>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</si>
  <si>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</si>
  <si>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</si>
  <si>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</si>
  <si>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</si>
  <si>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</si>
  <si>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</si>
  <si>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</si>
  <si>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</si>
  <si>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</si>
  <si>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</si>
  <si>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</si>
  <si>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</si>
  <si>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</si>
  <si>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</si>
  <si>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</si>
  <si>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</si>
  <si>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</si>
  <si>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</si>
  <si>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</si>
  <si>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</si>
  <si>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</si>
  <si>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</si>
  <si>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</si>
  <si>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</si>
  <si>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</si>
  <si>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</si>
  <si>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</si>
  <si>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</si>
  <si>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</si>
  <si>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</si>
  <si>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</si>
  <si>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</si>
  <si>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</si>
  <si>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</si>
  <si>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</si>
  <si>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</si>
  <si>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</si>
  <si>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</si>
  <si>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</si>
  <si>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</si>
  <si>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</si>
  <si>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</si>
  <si>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</si>
  <si>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</si>
  <si>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</si>
  <si>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</si>
  <si>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</si>
  <si>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</si>
  <si>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</si>
  <si>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</si>
  <si>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</si>
  <si>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</si>
  <si>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</si>
  <si>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</si>
  <si>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</si>
  <si>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</si>
  <si>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</si>
  <si>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</si>
  <si>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</si>
  <si>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</si>
  <si>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</si>
  <si>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</si>
  <si>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</si>
  <si>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</si>
  <si>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</si>
  <si>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</si>
  <si>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</si>
  <si>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</si>
  <si>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</si>
  <si>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</si>
  <si>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</si>
  <si>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</si>
  <si>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</si>
  <si>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</si>
  <si>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</si>
  <si>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</si>
  <si>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</si>
  <si>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</si>
  <si>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</si>
  <si>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</si>
  <si>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</si>
  <si>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</si>
  <si>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</si>
  <si>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</si>
  <si>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</si>
  <si>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</si>
  <si>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</si>
  <si>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</si>
  <si>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</si>
  <si>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</si>
  <si>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</si>
  <si>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</si>
  <si>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</si>
  <si>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</si>
  <si>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</si>
  <si>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</si>
  <si>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</si>
  <si>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</si>
  <si>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</si>
  <si>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</si>
  <si>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</si>
  <si>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</si>
  <si>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</si>
  <si>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</si>
  <si>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</si>
  <si>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</si>
  <si>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</si>
  <si>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</si>
  <si>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</si>
  <si>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</si>
  <si>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</si>
  <si>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</si>
  <si>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</si>
  <si>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</si>
  <si>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</si>
  <si>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</si>
  <si>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</si>
  <si>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</si>
  <si>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</si>
  <si>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</si>
  <si>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</si>
  <si>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</si>
  <si>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</si>
  <si>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</si>
  <si>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</si>
  <si>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</si>
  <si>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</si>
  <si>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</si>
  <si>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</si>
  <si>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</si>
  <si>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</si>
  <si>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</si>
  <si>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</si>
  <si>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</si>
  <si>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</si>
  <si>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</si>
  <si>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</si>
  <si>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</si>
  <si>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</si>
  <si>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</si>
  <si>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</si>
  <si>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</si>
  <si>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</si>
  <si>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</si>
  <si>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</si>
  <si>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</si>
  <si>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</si>
  <si>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</si>
  <si>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</si>
  <si>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</si>
  <si>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</si>
  <si>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</si>
  <si>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</si>
  <si>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</si>
  <si>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</si>
  <si>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</si>
  <si>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</si>
  <si>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</si>
  <si>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</si>
  <si>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</si>
  <si>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</si>
  <si>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</si>
  <si>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</si>
  <si>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</si>
  <si>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</si>
  <si>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</si>
  <si>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</si>
  <si>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</si>
  <si>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</si>
  <si>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</si>
  <si>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</si>
  <si>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</si>
  <si>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</si>
  <si>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</si>
  <si>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</si>
  <si>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</si>
  <si>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</si>
  <si>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</si>
  <si>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</si>
  <si>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</si>
  <si>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</si>
  <si>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</si>
  <si>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</si>
  <si>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</si>
  <si>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</si>
  <si>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</si>
  <si>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</si>
  <si>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</si>
  <si>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</si>
  <si>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</si>
  <si>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</si>
  <si>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</si>
  <si>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</si>
  <si>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</si>
  <si>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</si>
  <si>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</si>
  <si>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</si>
  <si>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</si>
  <si>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</si>
  <si>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</si>
  <si>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</si>
  <si>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</si>
  <si>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</si>
  <si>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</si>
  <si>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</si>
  <si>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</si>
  <si>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</si>
  <si>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</si>
  <si>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</si>
  <si>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</si>
  <si>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</si>
  <si>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</si>
  <si>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</si>
  <si>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</si>
  <si>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</si>
  <si>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</si>
  <si>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</si>
  <si>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</si>
  <si>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</si>
  <si>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</si>
  <si>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</si>
  <si>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</si>
  <si>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</si>
  <si>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</si>
  <si>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</si>
  <si>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</si>
  <si>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</si>
  <si>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</si>
  <si>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</si>
  <si>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</si>
  <si>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</si>
  <si>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</si>
  <si>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</si>
  <si>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</si>
  <si>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</si>
  <si>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</si>
  <si>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</si>
  <si>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</si>
  <si>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</si>
  <si>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</si>
  <si>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</si>
  <si>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</si>
  <si>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</si>
  <si>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</si>
  <si>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</si>
  <si>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</si>
  <si>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</si>
  <si>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</si>
  <si>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</si>
  <si>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</si>
  <si>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</si>
  <si>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</si>
  <si>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</si>
  <si>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</si>
  <si>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</si>
  <si>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</si>
  <si>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</si>
  <si>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</si>
  <si>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</si>
  <si>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</si>
  <si>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</si>
  <si>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</si>
  <si>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</si>
  <si>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</si>
  <si>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</si>
  <si>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</si>
  <si>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</si>
  <si>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</si>
  <si>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</si>
  <si>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</si>
  <si>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</si>
  <si>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</si>
  <si>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</si>
  <si>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</si>
  <si>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</si>
  <si>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</si>
  <si>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</si>
  <si>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</si>
  <si>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</si>
  <si>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</si>
  <si>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</si>
  <si>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</si>
  <si>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</si>
  <si>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</si>
  <si>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</si>
  <si>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</si>
  <si>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</si>
  <si>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</si>
  <si>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</si>
  <si>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</si>
  <si>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</si>
  <si>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</si>
  <si>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</si>
  <si>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</si>
  <si>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</si>
  <si>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</si>
  <si>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</si>
  <si>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</si>
  <si>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</si>
  <si>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</si>
  <si>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</si>
  <si>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</si>
  <si>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</si>
  <si>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</si>
  <si>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</si>
  <si>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</si>
  <si>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</si>
  <si>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</si>
  <si>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</si>
  <si>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</si>
  <si>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</si>
  <si>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</si>
  <si>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</si>
  <si>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</si>
  <si>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</si>
  <si>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</si>
  <si>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</si>
  <si>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</si>
  <si>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</si>
  <si>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</si>
  <si>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</si>
  <si>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</si>
  <si>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</si>
  <si>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</si>
  <si>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</si>
  <si>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</si>
  <si>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</si>
  <si>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</si>
  <si>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</si>
  <si>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</si>
  <si>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</si>
  <si>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</si>
  <si>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</si>
  <si>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</si>
  <si>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</si>
  <si>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</si>
  <si>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</si>
  <si>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</si>
  <si>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</si>
  <si>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</si>
  <si>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</si>
  <si>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</si>
  <si>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</si>
  <si>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</si>
  <si>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</si>
  <si>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</si>
  <si>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</si>
  <si>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</si>
  <si>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</si>
  <si>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</si>
  <si>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</si>
  <si>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</si>
  <si>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</si>
  <si>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</si>
  <si>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</si>
  <si>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</si>
  <si>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</si>
  <si>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</si>
  <si>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</si>
  <si>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</si>
  <si>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</si>
  <si>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</si>
  <si>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</si>
  <si>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</si>
  <si>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</si>
  <si>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</si>
  <si>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</si>
  <si>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</si>
  <si>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</si>
  <si>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</si>
  <si>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</si>
  <si>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</si>
  <si>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</si>
  <si>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</si>
  <si>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</si>
  <si>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</si>
  <si>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</si>
  <si>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</si>
  <si>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</si>
  <si>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</si>
  <si>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</si>
  <si>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</si>
  <si>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</si>
  <si>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</si>
  <si>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</si>
  <si>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</si>
  <si>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</si>
  <si>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</si>
  <si>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</si>
  <si>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</si>
  <si>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</si>
  <si>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</si>
  <si>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</si>
  <si>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</si>
  <si>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</si>
  <si>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</si>
  <si>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</si>
  <si>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</si>
  <si>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</si>
  <si>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</si>
  <si>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</si>
  <si>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</si>
  <si>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</si>
  <si>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</si>
  <si>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</si>
  <si>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</si>
  <si>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</si>
  <si>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</si>
  <si>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</si>
  <si>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</si>
  <si>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</si>
  <si>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</si>
  <si>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</si>
  <si>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</si>
  <si>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</si>
  <si>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</si>
  <si>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</si>
  <si>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</si>
  <si>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</si>
  <si>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</si>
  <si>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</si>
  <si>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</si>
  <si>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</si>
  <si>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</si>
  <si>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</si>
  <si>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</si>
  <si>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</si>
  <si>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</si>
  <si>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</si>
  <si>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</si>
  <si>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</si>
  <si>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</si>
  <si>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</si>
  <si>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</si>
  <si>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</si>
  <si>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</si>
  <si>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</si>
  <si>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</si>
  <si>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</si>
  <si>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</si>
  <si>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</si>
  <si>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</si>
  <si>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</si>
  <si>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</si>
  <si>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</si>
  <si>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</si>
  <si>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</si>
  <si>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</si>
  <si>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</si>
  <si>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</si>
  <si>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</si>
  <si>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</si>
  <si>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</si>
  <si>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</si>
  <si>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</si>
  <si>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</si>
  <si>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</si>
  <si>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</si>
  <si>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</si>
  <si>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</si>
  <si>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</si>
  <si>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</si>
  <si>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</si>
  <si>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</si>
  <si>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</si>
  <si>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</si>
  <si>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</si>
  <si>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</si>
  <si>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</si>
  <si>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</si>
  <si>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</si>
  <si>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</si>
  <si>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</si>
  <si>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</si>
  <si>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</si>
  <si>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</si>
  <si>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</si>
  <si>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</si>
  <si>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</si>
  <si>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</si>
  <si>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</si>
  <si>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</si>
  <si>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</si>
  <si>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</si>
  <si>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</si>
  <si>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</si>
  <si>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</si>
  <si>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</si>
  <si>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</si>
  <si>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</si>
  <si>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</si>
  <si>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</si>
  <si>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</si>
  <si>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</si>
  <si>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</si>
  <si>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</si>
  <si>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</si>
  <si>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</si>
  <si>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</si>
  <si>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</si>
  <si>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</si>
  <si>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</si>
  <si>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</si>
  <si>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</si>
  <si>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</si>
  <si>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</si>
  <si>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</si>
  <si>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</si>
  <si>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</si>
  <si>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</si>
  <si>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</si>
  <si>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</si>
  <si>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</si>
  <si>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</si>
  <si>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</si>
  <si>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</si>
  <si>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</si>
  <si>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</si>
  <si>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</si>
  <si>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</si>
  <si>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</si>
  <si>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</si>
  <si>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</si>
  <si>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</si>
  <si>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</si>
  <si>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</si>
  <si>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</si>
  <si>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</si>
  <si>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</si>
  <si>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</si>
  <si>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</si>
  <si>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</si>
  <si>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</si>
  <si>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</si>
  <si>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</si>
  <si>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</si>
  <si>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</si>
  <si>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</si>
  <si>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</si>
  <si>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</si>
  <si>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</si>
  <si>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</si>
  <si>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</si>
  <si>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</si>
  <si>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</si>
  <si>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</si>
  <si>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</si>
  <si>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</si>
  <si>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</si>
  <si>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</si>
  <si>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</si>
  <si>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</si>
  <si>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</si>
  <si>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</si>
  <si>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</si>
  <si>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</si>
  <si>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</si>
  <si>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</si>
  <si>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</si>
  <si>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</si>
  <si>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</si>
  <si>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</si>
  <si>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</si>
  <si>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</si>
  <si>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</si>
  <si>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</si>
  <si>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</si>
  <si>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</si>
  <si>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</si>
  <si>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</si>
  <si>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</si>
  <si>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</si>
  <si>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</si>
  <si>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</si>
  <si>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</si>
  <si>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</si>
  <si>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</si>
  <si>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</si>
  <si>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</si>
  <si>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</si>
  <si>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</si>
  <si>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</si>
  <si>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</si>
  <si>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</si>
  <si>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</si>
  <si>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</si>
  <si>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</si>
  <si>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</si>
  <si>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</si>
  <si>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</si>
  <si>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</si>
  <si>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</si>
  <si>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</si>
  <si>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</si>
  <si>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</si>
  <si>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</si>
  <si>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</si>
  <si>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</si>
  <si>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</si>
  <si>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</si>
  <si>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</si>
  <si>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</si>
  <si>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</si>
  <si>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</si>
  <si>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</si>
  <si>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</si>
  <si>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</si>
  <si>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</si>
  <si>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</si>
  <si>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</si>
  <si>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</si>
  <si>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</si>
  <si>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</si>
  <si>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</si>
  <si>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</si>
  <si>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</si>
  <si>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</si>
  <si>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</si>
  <si>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</si>
  <si>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</si>
  <si>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</si>
  <si>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</si>
  <si>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</si>
  <si>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</si>
  <si>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</si>
  <si>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</si>
  <si>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</si>
  <si>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</si>
  <si>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</si>
  <si>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</si>
  <si>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</si>
  <si>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</si>
  <si>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</si>
  <si>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</si>
  <si>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</si>
  <si>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</si>
  <si>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</si>
  <si>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</si>
  <si>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</si>
  <si>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</si>
  <si>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</si>
  <si>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</si>
  <si>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</si>
  <si>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</si>
  <si>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</si>
  <si>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</si>
  <si>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</si>
  <si>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</si>
  <si>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</si>
  <si>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</si>
  <si>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</si>
  <si>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</si>
  <si>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</si>
  <si>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</si>
  <si>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</si>
  <si>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</si>
  <si>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</si>
  <si>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</si>
  <si>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</si>
  <si>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</si>
  <si>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</si>
  <si>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</si>
  <si>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</si>
  <si>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</si>
  <si>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</si>
  <si>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</si>
  <si>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</si>
  <si>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</si>
  <si>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</si>
  <si>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</si>
  <si>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</si>
  <si>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</si>
  <si>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</si>
  <si>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</si>
  <si>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</si>
  <si>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</si>
  <si>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</si>
  <si>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</si>
  <si>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</si>
  <si>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</si>
  <si>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</si>
  <si>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</si>
  <si>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</si>
  <si>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</si>
  <si>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</si>
  <si>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</si>
  <si>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</si>
  <si>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</si>
  <si>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</si>
  <si>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</si>
  <si>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</si>
  <si>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</si>
  <si>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</si>
  <si>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</si>
  <si>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</si>
  <si>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</si>
  <si>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</si>
  <si>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</si>
  <si>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</si>
  <si>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</si>
  <si>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</si>
  <si>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</si>
  <si>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</si>
  <si>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</si>
  <si>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</si>
  <si>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</si>
  <si>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</si>
  <si>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</si>
  <si>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</si>
  <si>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</si>
  <si>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</si>
  <si>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</si>
  <si>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</si>
  <si>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</si>
  <si>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</si>
  <si>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</si>
  <si>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</si>
  <si>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</si>
  <si>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</si>
  <si>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</si>
  <si>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</si>
  <si>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</si>
  <si>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</si>
  <si>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</si>
  <si>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</si>
  <si>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</si>
  <si>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</si>
  <si>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</si>
  <si>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</si>
  <si>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</si>
  <si>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</si>
  <si>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</si>
  <si>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</si>
  <si>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</si>
  <si>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</si>
  <si>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</si>
  <si>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</si>
  <si>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</si>
  <si>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</si>
  <si>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</si>
  <si>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</si>
  <si>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</si>
  <si>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</si>
  <si>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</si>
  <si>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</si>
  <si>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</si>
  <si>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</si>
  <si>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</si>
  <si>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</si>
  <si>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</si>
  <si>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</si>
  <si>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</si>
  <si>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</si>
  <si>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</si>
  <si>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</si>
  <si>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</si>
  <si>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</si>
  <si>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</si>
  <si>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</si>
  <si>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</si>
  <si>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</si>
  <si>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</si>
  <si>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</si>
  <si>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</si>
  <si>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</si>
  <si>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</si>
  <si>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</si>
  <si>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</si>
  <si>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</si>
  <si>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</si>
  <si>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</si>
  <si>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</si>
  <si>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</si>
  <si>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</si>
  <si>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</si>
  <si>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</si>
  <si>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</si>
  <si>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</si>
  <si>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</si>
  <si>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</si>
  <si>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</si>
  <si>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</si>
  <si>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</si>
  <si>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</si>
  <si>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</si>
  <si>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</si>
  <si>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</si>
  <si>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</si>
  <si>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</si>
  <si>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</si>
  <si>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</si>
  <si>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</si>
  <si>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</si>
  <si>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</si>
  <si>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</si>
  <si>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</si>
  <si>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</si>
  <si>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</si>
  <si>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</si>
  <si>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</si>
  <si>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</si>
  <si>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</si>
  <si>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</si>
  <si>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</si>
  <si>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</si>
  <si>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</si>
  <si>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</si>
  <si>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</si>
  <si>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</si>
  <si>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</si>
  <si>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</si>
  <si>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</si>
  <si>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</si>
  <si>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</si>
  <si>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</si>
  <si>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</si>
  <si>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</si>
  <si>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</si>
  <si>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</si>
  <si>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</si>
  <si>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</si>
  <si>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</si>
  <si>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</si>
  <si>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</si>
  <si>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</si>
  <si>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</si>
  <si>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</si>
  <si>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</si>
  <si>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</si>
  <si>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</si>
  <si>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</si>
  <si>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</si>
  <si>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</si>
  <si>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</si>
  <si>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</si>
  <si>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</si>
  <si>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</si>
  <si>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</si>
  <si>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</si>
  <si>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</si>
  <si>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</si>
  <si>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</si>
  <si>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</si>
  <si>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</si>
  <si>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</si>
  <si>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</si>
  <si>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</si>
  <si>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</si>
  <si>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</si>
  <si>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</si>
  <si>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</si>
  <si>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</si>
  <si>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</si>
  <si>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</si>
  <si>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</si>
  <si>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</si>
  <si>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</si>
  <si>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</si>
  <si>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</si>
  <si>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</si>
  <si>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</si>
  <si>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</si>
  <si>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</si>
  <si>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</si>
  <si>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</si>
  <si>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</si>
  <si>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</si>
  <si>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</si>
  <si>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</si>
  <si>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</si>
  <si>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</si>
  <si>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</si>
  <si>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</si>
  <si>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</si>
  <si>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</si>
  <si>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</si>
  <si>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</si>
  <si>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</si>
  <si>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</si>
  <si>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</si>
  <si>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</si>
  <si>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</si>
  <si>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</si>
  <si>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</si>
  <si>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</si>
  <si>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</si>
  <si>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</si>
  <si>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</si>
  <si>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</si>
  <si>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</si>
  <si>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</si>
  <si>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</si>
  <si>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</si>
  <si>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</si>
  <si>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</si>
  <si>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</si>
  <si>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</si>
  <si>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</si>
  <si>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</si>
  <si>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</si>
  <si>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</si>
  <si>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</si>
  <si>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</si>
  <si>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</si>
  <si>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</si>
  <si>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</si>
  <si>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</si>
  <si>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</si>
  <si>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</si>
  <si>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</si>
  <si>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</si>
  <si>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</si>
  <si>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</si>
  <si>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</si>
  <si>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</si>
  <si>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</si>
  <si>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</si>
  <si>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</si>
  <si>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</si>
  <si>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</si>
  <si>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</si>
  <si>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</si>
  <si>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</si>
  <si>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</si>
  <si>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</si>
  <si>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</si>
  <si>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</si>
  <si>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</si>
  <si>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</si>
  <si>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</si>
  <si>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</si>
  <si>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</si>
  <si>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</si>
  <si>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</si>
  <si>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</si>
  <si>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</si>
  <si>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</si>
  <si>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</si>
  <si>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</si>
  <si>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</si>
  <si>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</si>
  <si>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</si>
  <si>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</si>
  <si>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</si>
  <si>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</si>
  <si>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</si>
  <si>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</si>
  <si>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</si>
  <si>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</si>
  <si>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</si>
  <si>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</si>
  <si>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</si>
  <si>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</si>
  <si>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</si>
  <si>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</si>
  <si>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</si>
  <si>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</si>
  <si>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</si>
  <si>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</si>
  <si>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</si>
  <si>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</si>
  <si>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</si>
  <si>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</si>
  <si>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</si>
  <si>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</si>
  <si>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</si>
  <si>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</si>
  <si>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</si>
  <si>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</si>
  <si>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</si>
  <si>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</si>
  <si>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</si>
  <si>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</si>
  <si>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</si>
  <si>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</si>
  <si>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</si>
  <si>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</si>
  <si>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</si>
  <si>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</si>
  <si>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</si>
  <si>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</si>
  <si>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</si>
  <si>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</si>
  <si>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</si>
  <si>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</si>
  <si>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</si>
  <si>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</si>
  <si>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</si>
  <si>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</si>
  <si>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</si>
  <si>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</si>
  <si>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</si>
  <si>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</si>
  <si>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</si>
  <si>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</si>
  <si>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</si>
  <si>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</si>
  <si>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</si>
  <si>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</si>
  <si>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</si>
  <si>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</si>
  <si>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</si>
  <si>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</si>
  <si>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</si>
  <si>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</si>
  <si>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</si>
  <si>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</si>
  <si>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</si>
  <si>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</si>
  <si>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</si>
  <si>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</si>
  <si>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</si>
  <si>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</si>
  <si>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</si>
  <si>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</si>
  <si>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</si>
  <si>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</si>
  <si>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</si>
  <si>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</si>
  <si>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</si>
  <si>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</si>
  <si>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</si>
  <si>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</si>
  <si>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</si>
  <si>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</si>
  <si>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</si>
  <si>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</si>
  <si>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</si>
  <si>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</si>
  <si>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</si>
  <si>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</si>
  <si>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</si>
  <si>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</si>
  <si>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</si>
  <si>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</si>
  <si>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</si>
  <si>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</si>
  <si>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</si>
  <si>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</si>
  <si>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</si>
  <si>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</si>
  <si>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</si>
  <si>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</si>
  <si>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</si>
  <si>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</si>
  <si>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</si>
  <si>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</si>
  <si>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</si>
  <si>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</si>
  <si>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</si>
  <si>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</si>
  <si>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</si>
  <si>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</si>
  <si>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</si>
  <si>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</si>
  <si>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</si>
  <si>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</si>
  <si>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</si>
  <si>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</si>
  <si>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</si>
  <si>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</si>
  <si>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</si>
  <si>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</si>
  <si>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</si>
  <si>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</si>
  <si>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</si>
  <si>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</si>
  <si>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</si>
  <si>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</si>
  <si>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</si>
  <si>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</si>
  <si>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</si>
  <si>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</si>
  <si>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</si>
  <si>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</si>
  <si>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</si>
  <si>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</si>
  <si>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</si>
  <si>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</si>
  <si>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</si>
  <si>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</si>
  <si>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</si>
  <si>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</si>
  <si>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</si>
  <si>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</si>
  <si>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</si>
  <si>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</si>
  <si>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</si>
  <si>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</si>
  <si>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</si>
  <si>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</si>
  <si>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</si>
  <si>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</si>
  <si>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</si>
  <si>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</si>
  <si>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</si>
  <si>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</si>
  <si>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</si>
  <si>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</si>
  <si>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</si>
  <si>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</si>
  <si>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</si>
  <si>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</si>
  <si>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</si>
  <si>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</si>
  <si>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</si>
  <si>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</si>
  <si>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</si>
  <si>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</si>
  <si>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</si>
  <si>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</si>
  <si>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</si>
  <si>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</si>
  <si>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</si>
  <si>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</si>
  <si>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</si>
  <si>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</si>
  <si>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</si>
  <si>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</si>
  <si>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</si>
  <si>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</si>
  <si>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</si>
  <si>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</si>
  <si>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</si>
  <si>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</si>
  <si>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</si>
  <si>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</si>
  <si>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</si>
  <si>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</si>
  <si>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</si>
  <si>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</si>
  <si>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</si>
  <si>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</si>
  <si>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</si>
  <si>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</si>
  <si>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</si>
  <si>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</si>
  <si>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</si>
  <si>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</si>
  <si>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</si>
  <si>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</si>
  <si>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</si>
  <si>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</si>
  <si>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</si>
  <si>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</si>
  <si>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</si>
  <si>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</si>
  <si>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</si>
  <si>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</si>
  <si>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</si>
  <si>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</si>
  <si>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</si>
  <si>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</si>
  <si>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</si>
  <si>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</si>
  <si>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</si>
  <si>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</si>
  <si>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</si>
  <si>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</si>
  <si>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</si>
  <si>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</si>
  <si>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</si>
  <si>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</si>
  <si>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</si>
  <si>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</si>
  <si>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</si>
  <si>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</si>
  <si>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</si>
  <si>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</si>
  <si>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</si>
  <si>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</si>
  <si>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</si>
  <si>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</si>
  <si>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</si>
  <si>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</si>
  <si>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</si>
  <si>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</si>
  <si>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</si>
  <si>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</si>
  <si>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</si>
  <si>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</si>
  <si>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</si>
  <si>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</si>
  <si>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</si>
  <si>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</si>
  <si>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</si>
  <si>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</si>
  <si>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</si>
  <si>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</si>
  <si>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</si>
  <si>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</si>
  <si>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</si>
  <si>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</si>
  <si>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</si>
  <si>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</si>
  <si>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</si>
  <si>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</si>
  <si>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</si>
  <si>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</si>
  <si>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</si>
  <si>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</si>
  <si>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</si>
  <si>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</si>
  <si>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</si>
  <si>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</si>
  <si>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</si>
  <si>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</si>
  <si>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</si>
  <si>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</si>
  <si>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</si>
  <si>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</si>
  <si>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</si>
  <si>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</si>
  <si>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</si>
  <si>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</si>
  <si>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</si>
  <si>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</si>
  <si>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</si>
  <si>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</si>
  <si>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</si>
  <si>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</si>
  <si>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</si>
  <si>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</si>
  <si>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</si>
  <si>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</si>
  <si>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</si>
  <si>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</si>
  <si>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</si>
  <si>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</si>
  <si>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</si>
  <si>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</si>
  <si>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</si>
  <si>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</si>
  <si>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</si>
  <si>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</si>
  <si>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</si>
  <si>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</si>
  <si>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</si>
  <si>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</si>
  <si>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</si>
  <si>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</si>
  <si>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</si>
  <si>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</si>
  <si>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</si>
  <si>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</si>
  <si>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</si>
  <si>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</si>
  <si>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</si>
  <si>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</si>
  <si>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</si>
  <si>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</si>
  <si>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</si>
  <si>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</si>
  <si>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</si>
  <si>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</si>
  <si>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</si>
  <si>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</si>
  <si>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</si>
  <si>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</si>
  <si>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</si>
  <si>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</si>
  <si>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</si>
  <si>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</si>
  <si>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</si>
  <si>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</si>
  <si>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</si>
  <si>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</si>
  <si>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</si>
  <si>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</si>
  <si>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</si>
  <si>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</si>
  <si>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</si>
  <si>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</si>
  <si>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</si>
  <si>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</si>
  <si>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</si>
  <si>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</si>
  <si>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</si>
  <si>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</si>
  <si>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</si>
  <si>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</si>
  <si>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</si>
  <si>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</si>
  <si>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</si>
  <si>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</si>
  <si>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</si>
  <si>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</si>
  <si>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</si>
  <si>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</si>
  <si>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</si>
  <si>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</si>
  <si>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</si>
  <si>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</si>
  <si>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</si>
  <si>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</si>
  <si>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</si>
  <si>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</si>
  <si>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</si>
  <si>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</si>
  <si>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</si>
  <si>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</si>
  <si>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</si>
  <si>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</si>
  <si>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</si>
  <si>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</si>
  <si>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</si>
  <si>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</si>
  <si>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</si>
  <si>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</si>
  <si>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</si>
  <si>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</si>
  <si>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</si>
  <si>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</si>
  <si>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</si>
  <si>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</si>
  <si>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</si>
  <si>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</si>
  <si>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</si>
  <si>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</si>
  <si>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</si>
  <si>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</si>
  <si>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</si>
  <si>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</si>
  <si>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</si>
  <si>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</si>
  <si>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</si>
  <si>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</si>
  <si>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</si>
  <si>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</si>
  <si>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</si>
  <si>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</si>
  <si>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</si>
  <si>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</si>
  <si>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</si>
  <si>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</si>
  <si>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</si>
  <si>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</si>
  <si>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</si>
  <si>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</si>
  <si>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</si>
  <si>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</si>
  <si>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</si>
  <si>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</si>
  <si>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</si>
  <si>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</si>
  <si>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</si>
  <si>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</si>
  <si>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</si>
  <si>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</si>
  <si>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</si>
  <si>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</si>
  <si>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</si>
  <si>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</si>
  <si>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</si>
  <si>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</si>
  <si>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</si>
  <si>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</si>
  <si>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</si>
  <si>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</si>
  <si>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</si>
  <si>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</si>
  <si>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</si>
  <si>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</si>
  <si>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</si>
  <si>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</si>
  <si>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</si>
  <si>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</si>
  <si>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</si>
  <si>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</si>
  <si>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</si>
  <si>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</si>
  <si>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</si>
  <si>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</si>
  <si>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</si>
  <si>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</si>
  <si>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</si>
  <si>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</si>
  <si>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</si>
  <si>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</si>
  <si>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</si>
  <si>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</si>
  <si>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</si>
  <si>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</si>
  <si>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</si>
  <si>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</si>
  <si>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</si>
  <si>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</si>
  <si>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</si>
  <si>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</si>
  <si>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</si>
  <si>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</si>
  <si>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</si>
  <si>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</si>
  <si>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</si>
  <si>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</si>
  <si>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</si>
  <si>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</si>
  <si>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</si>
  <si>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</si>
  <si>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</si>
  <si>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</si>
  <si>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</si>
  <si>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</si>
  <si>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</si>
  <si>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</si>
  <si>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</si>
  <si>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</si>
  <si>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</si>
  <si>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</si>
  <si>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</si>
  <si>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</si>
  <si>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</si>
  <si>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</si>
  <si>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</si>
  <si>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</si>
  <si>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</si>
  <si>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</si>
  <si>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</si>
  <si>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</si>
  <si>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</si>
  <si>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</si>
  <si>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</si>
  <si>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</si>
  <si>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</si>
  <si>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</si>
  <si>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</si>
  <si>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</si>
  <si>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</si>
  <si>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</si>
  <si>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</si>
  <si>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</si>
  <si>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</si>
  <si>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</si>
  <si>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</si>
  <si>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</si>
  <si>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</si>
  <si>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</si>
  <si>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</si>
  <si>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</si>
  <si>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</si>
  <si>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</si>
  <si>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</si>
  <si>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</si>
  <si>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</si>
  <si>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</si>
  <si>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</si>
  <si>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</si>
  <si>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</si>
  <si>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</si>
  <si>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</si>
  <si>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</si>
  <si>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</si>
  <si>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</si>
  <si>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</si>
  <si>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</si>
  <si>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</si>
  <si>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</si>
  <si>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</si>
  <si>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</si>
  <si>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</si>
  <si>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</si>
  <si>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</si>
  <si>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</si>
  <si>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</si>
  <si>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</si>
  <si>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</si>
  <si>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</si>
  <si>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</si>
  <si>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</si>
  <si>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</si>
  <si>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</si>
  <si>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</si>
  <si>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</si>
  <si>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</si>
  <si>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</si>
  <si>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</si>
  <si>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</si>
  <si>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</si>
  <si>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</si>
  <si>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</si>
  <si>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</si>
  <si>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</si>
  <si>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</si>
  <si>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</si>
  <si>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</si>
  <si>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</si>
  <si>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</si>
  <si>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</si>
  <si>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</si>
  <si>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</si>
  <si>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</si>
  <si>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</si>
  <si>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</si>
  <si>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</si>
  <si>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</si>
  <si>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</si>
  <si>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</si>
  <si>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</si>
  <si>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</si>
  <si>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</si>
  <si>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</si>
  <si>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</si>
  <si>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</si>
  <si>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</si>
  <si>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</si>
  <si>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</si>
  <si>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</si>
  <si>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</si>
  <si>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</si>
  <si>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</si>
  <si>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</si>
  <si>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</si>
  <si>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</si>
  <si>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</si>
  <si>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</si>
  <si>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</si>
  <si>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</si>
  <si>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</si>
  <si>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</si>
  <si>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</si>
  <si>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</si>
  <si>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</si>
  <si>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</si>
  <si>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</si>
  <si>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</si>
  <si>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</si>
  <si>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</si>
  <si>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</si>
  <si>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</si>
  <si>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</si>
  <si>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</si>
  <si>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</si>
  <si>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</si>
  <si>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</si>
  <si>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</si>
  <si>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</si>
  <si>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</si>
  <si>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</si>
  <si>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</si>
  <si>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</si>
  <si>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</si>
  <si>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</si>
  <si>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</si>
  <si>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</si>
  <si>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</si>
  <si>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</si>
  <si>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</si>
  <si>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</si>
  <si>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</si>
  <si>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</si>
  <si>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</si>
  <si>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</si>
  <si>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</si>
  <si>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</si>
  <si>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</si>
  <si>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</si>
  <si>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</si>
  <si>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</si>
  <si>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</si>
  <si>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</si>
  <si>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</si>
  <si>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</si>
  <si>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</si>
  <si>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</si>
  <si>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</si>
  <si>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</si>
  <si>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</si>
  <si>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</si>
  <si>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</si>
  <si>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</si>
  <si>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</si>
  <si>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</si>
  <si>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</si>
  <si>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</si>
  <si>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</si>
  <si>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</si>
  <si>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</si>
  <si>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</si>
  <si>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</si>
  <si>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</si>
  <si>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</si>
  <si>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</si>
  <si>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</si>
  <si>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</si>
  <si>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</si>
  <si>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</si>
  <si>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</si>
  <si>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</si>
  <si>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</si>
  <si>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</si>
  <si>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</si>
  <si>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</si>
  <si>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</si>
  <si>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</si>
  <si>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</si>
  <si>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</si>
  <si>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</si>
  <si>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</si>
  <si>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</si>
  <si>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</si>
  <si>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</si>
  <si>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</si>
  <si>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</si>
  <si>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</si>
  <si>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</si>
  <si>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</si>
  <si>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</si>
  <si>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</si>
  <si>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</si>
  <si>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</si>
  <si>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</si>
  <si>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</si>
  <si>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</si>
  <si>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</si>
  <si>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</si>
  <si>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</si>
  <si>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</si>
  <si>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</si>
  <si>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</si>
  <si>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</si>
  <si>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</si>
  <si>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</si>
  <si>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</si>
  <si>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</si>
  <si>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</si>
  <si>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</si>
  <si>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</si>
  <si>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</si>
  <si>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</si>
  <si>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</si>
  <si>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</si>
  <si>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</si>
  <si>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</si>
  <si>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</si>
  <si>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</si>
  <si>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</si>
  <si>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</si>
  <si>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</si>
  <si>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</si>
  <si>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</si>
  <si>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</si>
  <si>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</si>
  <si>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</si>
  <si>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</si>
  <si>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</si>
  <si>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</si>
  <si>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</si>
  <si>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</si>
  <si>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</si>
  <si>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</si>
  <si>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</si>
  <si>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</si>
  <si>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</si>
  <si>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</si>
  <si>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</si>
  <si>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</si>
  <si>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</si>
  <si>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</si>
  <si>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</si>
  <si>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</si>
  <si>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</si>
  <si>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</si>
  <si>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</si>
  <si>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</si>
  <si>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</si>
  <si>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</si>
  <si>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</si>
  <si>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</si>
  <si>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</si>
  <si>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</si>
  <si>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</si>
  <si>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</si>
  <si>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</si>
  <si>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</si>
  <si>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</si>
  <si>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</si>
  <si>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</si>
  <si>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</si>
  <si>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</si>
  <si>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</si>
  <si>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</si>
  <si>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</si>
  <si>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</si>
  <si>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</si>
  <si>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</si>
  <si>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</si>
  <si>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</si>
  <si>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</si>
  <si>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</si>
  <si>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</si>
  <si>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</si>
  <si>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</si>
  <si>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</si>
  <si>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</si>
  <si>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</si>
  <si>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</si>
  <si>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</si>
  <si>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</si>
  <si>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</si>
  <si>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</si>
  <si>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</si>
  <si>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</si>
  <si>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</si>
  <si>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</si>
  <si>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</si>
  <si>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</si>
  <si>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</si>
  <si>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</si>
  <si>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</si>
  <si>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</si>
  <si>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</si>
  <si>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</si>
  <si>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</si>
  <si>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</si>
  <si>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</si>
  <si>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</si>
  <si>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</si>
  <si>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</si>
  <si>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</si>
  <si>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</si>
  <si>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</si>
  <si>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</si>
  <si>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</si>
  <si>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</si>
  <si>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</si>
  <si>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</si>
  <si>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</si>
  <si>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</si>
  <si>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</si>
  <si>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</si>
  <si>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</si>
  <si>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</si>
  <si>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</si>
  <si>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</si>
  <si>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</si>
  <si>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</si>
  <si>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</si>
  <si>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</si>
  <si>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</si>
  <si>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</si>
  <si>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</si>
  <si>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</si>
  <si>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</si>
  <si>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</si>
  <si>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</si>
  <si>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</si>
  <si>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</si>
  <si>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</si>
  <si>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</si>
  <si>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</si>
  <si>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</si>
  <si>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</si>
  <si>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</si>
  <si>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</si>
  <si>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</si>
  <si>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</si>
  <si>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</si>
  <si>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</si>
  <si>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</si>
  <si>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</si>
  <si>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</si>
  <si>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</si>
  <si>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</si>
  <si>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</si>
  <si>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</si>
  <si>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</si>
  <si>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</si>
  <si>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</si>
  <si>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</si>
  <si>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</si>
  <si>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</si>
  <si>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</si>
  <si>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</si>
  <si>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</si>
  <si>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</si>
  <si>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</si>
  <si>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</si>
  <si>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</si>
  <si>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</si>
  <si>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</si>
  <si>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</si>
  <si>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</si>
  <si>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</si>
  <si>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</si>
  <si>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</si>
  <si>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</si>
  <si>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</si>
  <si>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</si>
  <si>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</si>
  <si>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</si>
  <si>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</si>
  <si>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</si>
  <si>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</si>
  <si>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</si>
  <si>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</si>
  <si>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</si>
  <si>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</si>
  <si>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</si>
  <si>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</si>
  <si>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</si>
  <si>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</si>
  <si>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</si>
  <si>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</si>
  <si>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</si>
  <si>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</si>
  <si>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</si>
  <si>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</si>
  <si>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</si>
  <si>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</si>
  <si>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</si>
  <si>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</si>
  <si>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</si>
  <si>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</si>
  <si>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</si>
  <si>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</si>
  <si>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</si>
  <si>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</si>
  <si>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</si>
  <si>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</si>
  <si>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</si>
  <si>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</si>
  <si>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</si>
  <si>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</si>
  <si>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</si>
  <si>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</si>
  <si>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</si>
  <si>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</si>
  <si>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</si>
  <si>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</si>
  <si>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</si>
  <si>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</si>
  <si>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</si>
  <si>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</si>
  <si>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</si>
  <si>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</si>
  <si>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</si>
  <si>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</si>
  <si>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</si>
  <si>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</si>
  <si>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</si>
  <si>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</si>
  <si>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</si>
  <si>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</si>
  <si>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</si>
  <si>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</si>
  <si>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</si>
  <si>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</si>
  <si>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</si>
  <si>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</si>
  <si>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</si>
  <si>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</si>
  <si>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</si>
  <si>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</si>
  <si>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</si>
  <si>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</si>
  <si>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</si>
  <si>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</si>
  <si>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</si>
  <si>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</si>
  <si>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</si>
  <si>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</si>
  <si>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</si>
  <si>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</si>
  <si>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</si>
  <si>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</si>
  <si>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</si>
  <si>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</si>
  <si>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</si>
  <si>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</si>
  <si>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</si>
  <si>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</si>
  <si>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</si>
  <si>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</si>
  <si>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</si>
  <si>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</si>
  <si>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</si>
  <si>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</si>
  <si>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</si>
  <si>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</si>
  <si>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</si>
  <si>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</si>
  <si>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</si>
  <si>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</si>
  <si>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</si>
  <si>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</si>
  <si>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</si>
  <si>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</si>
  <si>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</si>
  <si>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</si>
  <si>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</si>
  <si>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</si>
  <si>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</si>
  <si>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</si>
  <si>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</si>
  <si>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</si>
  <si>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</si>
  <si>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</si>
  <si>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</si>
  <si>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</si>
  <si>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</si>
  <si>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</si>
  <si>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</si>
  <si>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</si>
  <si>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</si>
  <si>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</si>
  <si>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</si>
  <si>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</si>
  <si>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</si>
  <si>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</si>
  <si>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</si>
  <si>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</si>
  <si>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</si>
  <si>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</si>
  <si>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</si>
  <si>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</si>
  <si>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</si>
  <si>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</si>
  <si>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</si>
  <si>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</si>
  <si>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</si>
  <si>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</si>
  <si>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</si>
  <si>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</si>
  <si>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</si>
  <si>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</si>
  <si>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</si>
  <si>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</si>
  <si>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</si>
  <si>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</si>
  <si>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</si>
  <si>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</si>
  <si>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</si>
  <si>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</si>
  <si>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</si>
  <si>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</si>
  <si>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</si>
  <si>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</si>
  <si>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</si>
  <si>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</si>
  <si>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</si>
  <si>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</si>
  <si>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</si>
  <si>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</si>
  <si>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</si>
  <si>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</si>
  <si>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</si>
  <si>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</si>
  <si>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</si>
  <si>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</si>
  <si>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</si>
  <si>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</si>
  <si>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</si>
  <si>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</si>
  <si>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</si>
  <si>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</si>
  <si>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</si>
  <si>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</si>
  <si>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</si>
  <si>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</si>
  <si>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</si>
  <si>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</si>
  <si>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</si>
  <si>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</si>
  <si>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</si>
  <si>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</si>
  <si>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</si>
  <si>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</si>
  <si>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</si>
  <si>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</si>
  <si>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</si>
  <si>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</si>
  <si>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</si>
  <si>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</si>
  <si>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</si>
  <si>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</si>
  <si>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</si>
  <si>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</si>
  <si>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</si>
  <si>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</si>
  <si>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</si>
  <si>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</si>
  <si>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</si>
  <si>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</si>
  <si>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</si>
  <si>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</si>
  <si>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</si>
  <si>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</si>
  <si>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</si>
  <si>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</si>
  <si>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</si>
  <si>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</si>
  <si>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</si>
  <si>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</si>
  <si>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</si>
  <si>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</si>
  <si>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</si>
  <si>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</si>
  <si>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</si>
  <si>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</si>
  <si>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</si>
  <si>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</si>
  <si>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</si>
  <si>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</si>
  <si>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</si>
  <si>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</si>
  <si>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</si>
  <si>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</si>
  <si>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</si>
  <si>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</si>
  <si>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</si>
  <si>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</si>
  <si>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</si>
  <si>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</si>
  <si>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</si>
  <si>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</si>
  <si>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</si>
  <si>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</si>
  <si>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</si>
  <si>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</si>
  <si>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</si>
  <si>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</si>
  <si>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</si>
  <si>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</si>
  <si>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</si>
  <si>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</si>
  <si>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</si>
  <si>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</si>
  <si>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</si>
  <si>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</si>
  <si>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</si>
  <si>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</si>
  <si>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</si>
  <si>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</si>
  <si>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</si>
  <si>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</si>
  <si>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</si>
  <si>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</si>
  <si>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</si>
  <si>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</si>
  <si>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</si>
  <si>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</si>
  <si>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</si>
  <si>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</si>
  <si>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</si>
  <si>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</si>
  <si>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</si>
  <si>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</si>
  <si>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</si>
  <si>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</si>
  <si>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</si>
  <si>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</si>
  <si>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</si>
  <si>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</si>
  <si>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</si>
  <si>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</si>
  <si>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</si>
  <si>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</si>
  <si>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</si>
  <si>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</si>
  <si>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</si>
  <si>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</si>
  <si>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</si>
  <si>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</si>
  <si>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</si>
  <si>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</si>
  <si>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</si>
  <si>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</si>
  <si>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</si>
  <si>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</si>
  <si>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</si>
  <si>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</si>
  <si>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</si>
  <si>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</si>
  <si>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</si>
  <si>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</si>
  <si>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</si>
  <si>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</si>
  <si>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</si>
  <si>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</si>
  <si>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</si>
  <si>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</si>
  <si>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</si>
  <si>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</si>
  <si>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</si>
  <si>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</si>
  <si>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</si>
  <si>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</si>
  <si>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</si>
  <si>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</si>
  <si>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</si>
  <si>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</si>
  <si>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</si>
  <si>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</si>
  <si>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</si>
  <si>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</si>
  <si>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</si>
  <si>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</si>
  <si>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</si>
  <si>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</si>
  <si>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</si>
  <si>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</si>
  <si>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</si>
  <si>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</si>
  <si>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</si>
  <si>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</si>
  <si>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</si>
  <si>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</si>
  <si>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</si>
  <si>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</si>
  <si>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</si>
  <si>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</si>
  <si>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</si>
  <si>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</si>
  <si>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</si>
  <si>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</si>
  <si>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</si>
  <si>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</si>
  <si>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</si>
  <si>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</si>
  <si>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</si>
  <si>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</si>
  <si>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</si>
  <si>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</si>
  <si>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</si>
  <si>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</si>
  <si>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</si>
  <si>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</si>
  <si>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</si>
  <si>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</si>
  <si>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</si>
  <si>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</si>
  <si>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</si>
  <si>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</si>
  <si>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</si>
  <si>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</si>
  <si>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</si>
  <si>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</si>
  <si>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</si>
  <si>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</si>
  <si>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</si>
  <si>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</si>
  <si>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</si>
  <si>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</si>
  <si>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</si>
  <si>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</si>
  <si>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</si>
  <si>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</si>
  <si>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</si>
  <si>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</si>
  <si>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</si>
  <si>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</si>
  <si>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</si>
  <si>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</si>
  <si>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</si>
  <si>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</si>
  <si>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</si>
  <si>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</si>
  <si>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</si>
  <si>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</si>
  <si>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</si>
  <si>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</si>
  <si>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</si>
  <si>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</si>
  <si>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</si>
  <si>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</si>
  <si>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</si>
  <si>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</si>
  <si>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</si>
  <si>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</si>
  <si>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</si>
  <si>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</si>
  <si>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</si>
  <si>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</si>
  <si>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</si>
  <si>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</si>
  <si>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</si>
  <si>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</si>
  <si>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</si>
  <si>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</si>
  <si>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</si>
  <si>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</si>
  <si>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</si>
  <si>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</si>
  <si>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</si>
  <si>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</si>
  <si>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</si>
  <si>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</si>
  <si>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</si>
  <si>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</si>
  <si>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</si>
  <si>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</si>
  <si>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</si>
  <si>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</si>
  <si>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</si>
  <si>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</si>
  <si>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</si>
  <si>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</si>
  <si>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</si>
  <si>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</si>
  <si>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</si>
  <si>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</si>
  <si>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</si>
  <si>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</si>
  <si>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</si>
  <si>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</si>
  <si>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</si>
  <si>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</si>
  <si>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</si>
  <si>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</si>
  <si>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</si>
  <si>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</si>
  <si>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</si>
  <si>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</si>
  <si>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</si>
  <si>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</si>
  <si>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</si>
  <si>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</si>
  <si>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</si>
  <si>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</si>
  <si>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</si>
  <si>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</si>
  <si>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</si>
  <si>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</si>
  <si>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</si>
  <si>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</si>
  <si>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</si>
  <si>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</si>
  <si>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</si>
  <si>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</si>
  <si>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</si>
  <si>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</si>
  <si>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</si>
  <si>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</si>
  <si>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</si>
  <si>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</si>
  <si>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</si>
  <si>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</si>
  <si>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</si>
  <si>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</si>
  <si>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</si>
  <si>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</si>
  <si>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</si>
  <si>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</si>
  <si>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</si>
  <si>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</si>
  <si>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</si>
  <si>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</si>
  <si>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</si>
  <si>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</si>
  <si>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</si>
  <si>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</si>
  <si>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</si>
  <si>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</si>
  <si>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</si>
  <si>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</si>
  <si>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</si>
  <si>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</si>
  <si>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</si>
  <si>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</si>
  <si>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</si>
  <si>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</si>
  <si>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</si>
  <si>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</si>
  <si>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</si>
  <si>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</si>
  <si>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</si>
  <si>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</si>
  <si>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</si>
  <si>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</si>
  <si>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</si>
  <si>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</si>
  <si>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</si>
  <si>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</si>
  <si>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</si>
  <si>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</si>
  <si>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</si>
  <si>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</si>
  <si>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</si>
  <si>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</si>
  <si>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</si>
  <si>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</si>
  <si>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</si>
  <si>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</si>
  <si>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</si>
  <si>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</si>
  <si>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</si>
  <si>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</si>
  <si>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</si>
  <si>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</si>
  <si>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</si>
  <si>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</si>
  <si>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</si>
  <si>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</si>
  <si>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</si>
  <si>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</si>
  <si>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</si>
  <si>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</si>
  <si>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</si>
  <si>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</si>
  <si>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</si>
  <si>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</si>
  <si>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</si>
  <si>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</si>
  <si>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</si>
  <si>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</si>
  <si>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</si>
  <si>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</si>
  <si>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</si>
  <si>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</si>
  <si>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</si>
  <si>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</si>
  <si>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</si>
  <si>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</si>
  <si>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</si>
  <si>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</si>
  <si>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</si>
  <si>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</si>
  <si>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</si>
  <si>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</si>
  <si>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</si>
  <si>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</si>
  <si>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</si>
  <si>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</si>
  <si>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</si>
  <si>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</si>
  <si>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</si>
  <si>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</si>
  <si>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</si>
  <si>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</si>
  <si>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</si>
  <si>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</si>
  <si>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</si>
  <si>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</si>
  <si>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</si>
  <si>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</si>
  <si>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</si>
  <si>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</si>
  <si>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</si>
  <si>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</si>
  <si>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</si>
  <si>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</si>
  <si>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</si>
  <si>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</si>
  <si>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</si>
  <si>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</si>
  <si>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</si>
  <si>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</si>
  <si>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</si>
  <si>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</si>
  <si>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</si>
  <si>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</si>
  <si>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</si>
  <si>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</si>
  <si>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</si>
  <si>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</si>
  <si>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</si>
  <si>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</si>
  <si>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</si>
  <si>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</si>
  <si>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</si>
  <si>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</si>
  <si>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</si>
  <si>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</si>
  <si>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</si>
  <si>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</si>
  <si>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</si>
  <si>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</si>
  <si>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</si>
  <si>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</si>
  <si>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</si>
  <si>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</si>
  <si>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</si>
  <si>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</si>
  <si>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</si>
  <si>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</si>
  <si>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</si>
  <si>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</si>
  <si>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</si>
  <si>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</si>
  <si>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</si>
  <si>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</si>
  <si>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</si>
  <si>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</si>
  <si>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</si>
  <si>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</si>
  <si>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</si>
  <si>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</si>
  <si>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</si>
  <si>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</si>
  <si>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</si>
  <si>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</si>
  <si>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</si>
  <si>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</si>
  <si>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</si>
  <si>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</si>
  <si>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</si>
  <si>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</si>
  <si>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</si>
  <si>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</si>
  <si>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</si>
  <si>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</si>
  <si>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</si>
  <si>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</si>
  <si>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</si>
  <si>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</si>
  <si>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</si>
  <si>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</si>
  <si>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</si>
  <si>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</si>
  <si>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</si>
  <si>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</si>
  <si>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</si>
  <si>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</si>
  <si>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</si>
  <si>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</si>
  <si>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</si>
  <si>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</si>
  <si>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</si>
  <si>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</si>
  <si>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</si>
  <si>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</si>
  <si>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</si>
  <si>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</si>
  <si>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</si>
  <si>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</si>
  <si>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</si>
  <si>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</si>
  <si>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</si>
  <si>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</si>
  <si>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</si>
  <si>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</si>
  <si>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</si>
  <si>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</si>
  <si>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</si>
  <si>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</si>
  <si>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</si>
  <si>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</si>
  <si>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</si>
  <si>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</si>
  <si>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</si>
  <si>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</si>
  <si>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</si>
  <si>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</si>
  <si>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</si>
  <si>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</si>
  <si>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</si>
  <si>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</si>
  <si>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</si>
  <si>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</si>
  <si>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</si>
  <si>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</si>
  <si>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</si>
  <si>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</si>
  <si>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</si>
  <si>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</si>
  <si>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</si>
  <si>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</si>
  <si>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</si>
  <si>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</si>
  <si>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</si>
  <si>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</si>
  <si>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</si>
  <si>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</si>
  <si>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</si>
  <si>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</si>
  <si>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</si>
  <si>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</si>
  <si>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</si>
  <si>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</si>
  <si>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</si>
  <si>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</si>
  <si>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</si>
  <si>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</si>
  <si>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</si>
  <si>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</si>
  <si>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</si>
  <si>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</si>
  <si>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</si>
  <si>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</si>
  <si>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</si>
  <si>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</si>
  <si>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</si>
  <si>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</si>
  <si>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</si>
  <si>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</si>
  <si>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</si>
  <si>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</si>
  <si>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</si>
  <si>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</si>
  <si>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</si>
  <si>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</si>
  <si>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</si>
  <si>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</si>
  <si>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</si>
  <si>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</si>
  <si>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</si>
  <si>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</si>
  <si>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</si>
  <si>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</si>
  <si>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</si>
  <si>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</si>
  <si>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</si>
  <si>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</si>
  <si>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</si>
  <si>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</si>
  <si>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</si>
  <si>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</si>
  <si>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</si>
  <si>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</si>
  <si>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</si>
  <si>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</si>
  <si>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</si>
  <si>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</si>
  <si>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</si>
  <si>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</si>
  <si>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</si>
  <si>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</si>
  <si>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</si>
  <si>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</si>
  <si>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</si>
  <si>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</si>
  <si>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</si>
  <si>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</si>
  <si>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</si>
  <si>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</si>
  <si>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</si>
  <si>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</si>
  <si>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</si>
  <si>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</si>
  <si>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</si>
  <si>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</si>
  <si>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</si>
  <si>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</si>
  <si>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</si>
  <si>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</si>
  <si>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</si>
  <si>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</si>
  <si>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</si>
  <si>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</si>
  <si>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</si>
  <si>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</si>
  <si>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</si>
  <si>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</si>
  <si>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</si>
  <si>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</si>
  <si>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</si>
  <si>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</si>
  <si>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</si>
  <si>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</si>
  <si>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</si>
  <si>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</si>
  <si>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</si>
  <si>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</si>
  <si>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</si>
  <si>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</si>
  <si>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</si>
  <si>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</si>
  <si>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</si>
  <si>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</si>
  <si>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</si>
  <si>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</si>
  <si>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</si>
  <si>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</si>
  <si>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</si>
  <si>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</si>
  <si>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</si>
  <si>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</si>
  <si>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</si>
  <si>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</si>
  <si>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</si>
  <si>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</si>
  <si>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</si>
  <si>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</si>
  <si>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</si>
  <si>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</si>
  <si>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</si>
  <si>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</si>
  <si>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</si>
  <si>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</si>
  <si>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</si>
  <si>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</si>
  <si>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</si>
  <si>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</si>
  <si>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</si>
  <si>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</si>
  <si>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</si>
  <si>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</si>
  <si>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</si>
  <si>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</si>
  <si>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</si>
  <si>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</si>
  <si>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</si>
  <si>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</si>
  <si>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</si>
  <si>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</si>
  <si>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</si>
  <si>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</si>
  <si>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</si>
  <si>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</si>
  <si>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</si>
  <si>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</si>
  <si>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</si>
  <si>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</si>
  <si>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</si>
  <si>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</si>
  <si>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</si>
  <si>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</si>
  <si>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</si>
  <si>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</si>
  <si>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</si>
  <si>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</si>
  <si>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</si>
  <si>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</si>
  <si>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</si>
  <si>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</si>
  <si>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</si>
  <si>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</si>
  <si>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</si>
  <si>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</si>
  <si>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</si>
  <si>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</si>
  <si>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</si>
  <si>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</si>
  <si>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</si>
  <si>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</si>
  <si>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</si>
  <si>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</si>
  <si>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</si>
  <si>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</si>
  <si>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</si>
  <si>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</si>
  <si>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</si>
  <si>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</si>
  <si>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</si>
  <si>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</si>
  <si>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</si>
  <si>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</si>
  <si>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</si>
  <si>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</si>
  <si>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</si>
  <si>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</si>
  <si>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</si>
  <si>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</si>
  <si>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</si>
  <si>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</si>
  <si>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</si>
  <si>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</si>
  <si>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</si>
  <si>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</si>
  <si>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</si>
  <si>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</si>
  <si>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</si>
  <si>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</si>
  <si>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</si>
  <si>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</si>
  <si>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</si>
  <si>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</si>
  <si>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</si>
  <si>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</si>
  <si>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</si>
  <si>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</si>
  <si>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</si>
  <si>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</si>
  <si>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</si>
  <si>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</si>
  <si>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</si>
  <si>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</si>
  <si>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</si>
  <si>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</si>
  <si>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</si>
  <si>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</si>
  <si>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</si>
  <si>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</si>
  <si>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</si>
  <si>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</si>
  <si>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</si>
  <si>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</si>
  <si>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</si>
  <si>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</si>
  <si>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</si>
  <si>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</si>
  <si>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</si>
  <si>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</si>
  <si>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</si>
  <si>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</si>
  <si>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</si>
  <si>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</si>
  <si>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</si>
  <si>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</si>
  <si>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</si>
  <si>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</si>
  <si>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</si>
  <si>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</si>
  <si>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</si>
  <si>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</si>
  <si>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</si>
  <si>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</si>
  <si>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</si>
  <si>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</si>
  <si>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</si>
  <si>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</si>
  <si>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</si>
  <si>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</si>
  <si>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</si>
  <si>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</si>
  <si>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</si>
  <si>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</si>
  <si>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</si>
  <si>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</si>
  <si>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</si>
  <si>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</si>
  <si>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</si>
  <si>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</si>
  <si>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</si>
  <si>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</si>
  <si>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</si>
  <si>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</si>
  <si>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</si>
  <si>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</si>
  <si>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</si>
  <si>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</si>
  <si>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</si>
  <si>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</si>
  <si>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</si>
  <si>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</si>
  <si>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</si>
  <si>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</si>
  <si>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</si>
  <si>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</si>
  <si>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</si>
  <si>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</si>
  <si>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</si>
  <si>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</si>
  <si>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</si>
  <si>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</si>
  <si>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</si>
  <si>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</si>
  <si>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</si>
  <si>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</si>
  <si>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</si>
  <si>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</si>
  <si>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</si>
  <si>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</si>
  <si>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</si>
  <si>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</si>
  <si>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</si>
  <si>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</si>
  <si>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</si>
  <si>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</si>
  <si>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</si>
  <si>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</si>
  <si>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</si>
  <si>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</si>
  <si>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</si>
  <si>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</si>
  <si>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</si>
  <si>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</si>
  <si>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</si>
  <si>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</si>
  <si>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</si>
  <si>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</si>
  <si>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</si>
  <si>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</si>
  <si>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</si>
  <si>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</si>
  <si>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</si>
  <si>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</si>
  <si>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</si>
  <si>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</si>
  <si>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</si>
  <si>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</si>
  <si>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</si>
  <si>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</si>
  <si>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</si>
  <si>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</si>
  <si>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</si>
  <si>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</si>
  <si>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</si>
  <si>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</si>
  <si>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</si>
  <si>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</si>
  <si>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</si>
  <si>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</si>
  <si>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</si>
  <si>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</si>
  <si>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</si>
  <si>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</si>
  <si>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</si>
  <si>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</si>
  <si>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</si>
  <si>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</si>
  <si>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</si>
  <si>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</si>
  <si>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</si>
  <si>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</si>
  <si>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</si>
  <si>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</si>
  <si>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</si>
  <si>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</si>
  <si>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</si>
  <si>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</si>
  <si>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</si>
  <si>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</si>
  <si>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</si>
  <si>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</si>
  <si>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</si>
  <si>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</si>
  <si>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</si>
  <si>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</si>
  <si>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</si>
  <si>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</si>
  <si>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</si>
  <si>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</si>
  <si>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</si>
  <si>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</si>
  <si>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</si>
  <si>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</si>
  <si>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</si>
  <si>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</si>
  <si>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</si>
  <si>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</si>
  <si>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</si>
  <si>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</si>
  <si>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</si>
  <si>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</si>
  <si>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</si>
  <si>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</si>
  <si>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</si>
  <si>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</si>
  <si>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</si>
  <si>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</si>
  <si>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</si>
  <si>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</si>
  <si>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</si>
  <si>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</si>
  <si>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</si>
  <si>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</si>
  <si>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</si>
  <si>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</si>
  <si>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</si>
  <si>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</si>
  <si>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</si>
  <si>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</si>
  <si>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</si>
  <si>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</si>
  <si>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</si>
  <si>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</si>
  <si>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</si>
  <si>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</si>
  <si>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</si>
  <si>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</si>
  <si>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</si>
  <si>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</si>
  <si>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</si>
  <si>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</si>
  <si>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</si>
  <si>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</si>
  <si>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</si>
  <si>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</si>
  <si>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</si>
  <si>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</si>
  <si>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</si>
  <si>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</si>
  <si>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</si>
  <si>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</si>
  <si>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</si>
  <si>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</si>
  <si>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</si>
  <si>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</si>
  <si>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</si>
  <si>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</si>
  <si>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</si>
  <si>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</si>
  <si>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</si>
  <si>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</si>
  <si>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</si>
  <si>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</si>
  <si>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</si>
  <si>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</si>
  <si>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</si>
  <si>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</si>
  <si>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</si>
  <si>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</si>
  <si>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</si>
  <si>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</si>
  <si>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</si>
  <si>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</si>
  <si>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</si>
  <si>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</si>
  <si>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</si>
  <si>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</si>
  <si>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</si>
  <si>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</si>
  <si>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</si>
  <si>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</si>
  <si>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</si>
  <si>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</si>
  <si>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</si>
  <si>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</si>
  <si>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</si>
  <si>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</si>
  <si>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</si>
  <si>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</si>
  <si>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</si>
  <si>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</si>
  <si>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</si>
  <si>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</si>
  <si>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</si>
  <si>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</si>
  <si>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</si>
  <si>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</si>
  <si>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</si>
  <si>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</si>
  <si>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</si>
  <si>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</si>
  <si>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</si>
  <si>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</si>
  <si>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</si>
  <si>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</si>
  <si>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</si>
  <si>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</si>
  <si>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</si>
  <si>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</si>
  <si>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</si>
  <si>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</si>
  <si>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</si>
  <si>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</si>
  <si>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</si>
  <si>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</si>
  <si>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</si>
  <si>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</si>
  <si>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</si>
  <si>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</si>
  <si>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</si>
  <si>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</si>
  <si>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</si>
  <si>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</si>
  <si>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</si>
  <si>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</si>
  <si>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</si>
  <si>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</si>
  <si>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</si>
  <si>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</si>
  <si>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</si>
  <si>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</si>
  <si>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</si>
  <si>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</si>
  <si>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</si>
  <si>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</si>
  <si>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</si>
  <si>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</si>
  <si>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</si>
  <si>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</si>
  <si>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</si>
  <si>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</si>
  <si>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</si>
  <si>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</si>
  <si>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</si>
  <si>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</si>
  <si>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</si>
  <si>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</si>
  <si>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</si>
  <si>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</si>
  <si>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</si>
  <si>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</si>
  <si>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</si>
  <si>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</si>
  <si>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</si>
  <si>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</si>
  <si>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</si>
  <si>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</si>
  <si>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</si>
  <si>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</si>
  <si>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</si>
  <si>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</si>
  <si>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</si>
  <si>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</si>
  <si>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</si>
  <si>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</si>
  <si>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</si>
  <si>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</si>
  <si>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</si>
  <si>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</si>
  <si>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</si>
  <si>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</si>
  <si>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</si>
  <si>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</si>
  <si>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</si>
  <si>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</si>
  <si>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</si>
  <si>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</si>
  <si>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</si>
  <si>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</si>
  <si>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</si>
  <si>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</si>
  <si>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</si>
  <si>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</si>
  <si>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</si>
  <si>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</si>
  <si>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</si>
  <si>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</si>
  <si>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</si>
  <si>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</si>
  <si>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</si>
  <si>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</si>
  <si>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</si>
  <si>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</si>
  <si>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</si>
  <si>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</si>
  <si>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</si>
  <si>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</si>
  <si>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</si>
  <si>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</si>
  <si>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</si>
  <si>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</si>
  <si>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</si>
  <si>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</si>
  <si>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</si>
  <si>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</si>
  <si>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</si>
  <si>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</si>
  <si>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</si>
  <si>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</si>
  <si>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</si>
  <si>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</si>
  <si>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</si>
  <si>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</si>
  <si>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</si>
  <si>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</si>
  <si>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</si>
  <si>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</si>
  <si>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</si>
  <si>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</si>
  <si>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</si>
  <si>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</si>
  <si>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</si>
  <si>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</si>
  <si>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</si>
  <si>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</si>
  <si>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</si>
  <si>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</si>
  <si>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</si>
  <si>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</si>
  <si>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</si>
  <si>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</si>
  <si>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</si>
  <si>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</si>
  <si>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</si>
  <si>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</si>
  <si>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</si>
  <si>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</si>
  <si>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</si>
  <si>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</si>
  <si>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</si>
  <si>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</si>
  <si>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</si>
  <si>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</si>
  <si>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</si>
  <si>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</si>
  <si>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</si>
  <si>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</si>
  <si>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</si>
  <si>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</si>
  <si>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</si>
  <si>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</si>
  <si>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</si>
  <si>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</si>
  <si>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</si>
  <si>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</si>
  <si>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</si>
  <si>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</si>
  <si>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</si>
  <si>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</si>
  <si>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</si>
  <si>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</si>
  <si>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</si>
  <si>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</si>
  <si>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</si>
  <si>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</si>
  <si>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</si>
  <si>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</si>
  <si>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</si>
  <si>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</si>
  <si>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</si>
  <si>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</si>
  <si>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</si>
  <si>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</si>
  <si>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</si>
  <si>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</si>
  <si>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</si>
  <si>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</si>
  <si>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</si>
  <si>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</si>
  <si>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</si>
  <si>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</si>
  <si>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</si>
  <si>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</si>
  <si>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</si>
  <si>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</si>
  <si>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</si>
  <si>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</si>
  <si>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</si>
  <si>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</si>
  <si>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</si>
  <si>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</si>
  <si>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</si>
  <si>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</si>
  <si>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</si>
  <si>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</si>
  <si>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</si>
  <si>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</si>
  <si>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</si>
  <si>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</si>
  <si>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</si>
  <si>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</si>
  <si>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</si>
  <si>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</si>
  <si>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</si>
  <si>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</si>
  <si>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</si>
  <si>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</si>
  <si>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</si>
  <si>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</si>
  <si>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</si>
  <si>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</si>
  <si>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</si>
  <si>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</si>
  <si>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</si>
  <si>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</si>
  <si>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</si>
  <si>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</si>
  <si>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</si>
  <si>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</si>
  <si>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</si>
  <si>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</si>
  <si>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</si>
  <si>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</si>
  <si>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</si>
  <si>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</si>
  <si>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</si>
  <si>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</si>
  <si>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</si>
  <si>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</si>
  <si>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</si>
  <si>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</si>
  <si>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</si>
  <si>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</si>
  <si>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</si>
  <si>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</si>
  <si>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</si>
  <si>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</si>
  <si>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</si>
  <si>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</si>
  <si>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</si>
  <si>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</si>
  <si>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</si>
  <si>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</si>
  <si>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</si>
  <si>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</si>
  <si>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</si>
  <si>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</si>
  <si>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</si>
  <si>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</si>
  <si>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</si>
  <si>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</si>
  <si>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</si>
  <si>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</si>
  <si>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</si>
  <si>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</si>
  <si>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</si>
  <si>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</si>
  <si>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</si>
  <si>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</si>
  <si>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</si>
  <si>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</si>
  <si>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</si>
  <si>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</si>
  <si>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</si>
  <si>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</si>
  <si>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</si>
  <si>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</si>
  <si>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</si>
  <si>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</si>
  <si>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</si>
  <si>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</si>
  <si>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</si>
  <si>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</si>
  <si>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</si>
  <si>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</si>
  <si>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</si>
  <si>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</si>
  <si>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</si>
  <si>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</si>
  <si>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</si>
  <si>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</si>
  <si>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</si>
  <si>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</si>
  <si>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</si>
  <si>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</si>
  <si>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</si>
  <si>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</si>
  <si>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</si>
  <si>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</si>
  <si>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</si>
  <si>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</si>
  <si>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</si>
  <si>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</si>
  <si>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</si>
  <si>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</si>
  <si>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</si>
  <si>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</si>
  <si>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</si>
  <si>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</si>
  <si>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</si>
  <si>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</si>
  <si>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</si>
  <si>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</si>
  <si>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</si>
  <si>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</si>
  <si>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</si>
  <si>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</si>
  <si>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</si>
  <si>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</si>
  <si>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</si>
  <si>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</si>
  <si>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</si>
  <si>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</si>
  <si>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</si>
  <si>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</si>
  <si>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</si>
  <si>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</si>
  <si>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</si>
  <si>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</si>
  <si>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</si>
  <si>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</si>
  <si>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</si>
  <si>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</si>
  <si>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</si>
  <si>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</si>
  <si>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</si>
  <si>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</si>
  <si>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</si>
  <si>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</si>
  <si>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</si>
  <si>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</si>
  <si>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</si>
  <si>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</si>
  <si>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</si>
  <si>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</si>
  <si>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</si>
  <si>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</si>
  <si>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</si>
  <si>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</si>
  <si>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</si>
  <si>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</si>
  <si>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</si>
  <si>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</si>
  <si>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</si>
  <si>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</si>
  <si>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</si>
  <si>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</si>
  <si>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</si>
  <si>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</si>
  <si>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</si>
  <si>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</si>
  <si>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</si>
  <si>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</si>
  <si>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</si>
  <si>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</si>
  <si>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</si>
  <si>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</si>
  <si>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</si>
  <si>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</si>
  <si>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</si>
  <si>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</si>
  <si>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</si>
  <si>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</si>
  <si>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</si>
  <si>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</si>
  <si>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</si>
  <si>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</si>
  <si>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</si>
  <si>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</si>
  <si>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</si>
  <si>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</si>
  <si>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</si>
  <si>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</si>
  <si>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</si>
  <si>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</si>
  <si>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</si>
  <si>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</si>
  <si>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</si>
  <si>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</si>
  <si>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</si>
  <si>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</si>
  <si>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</si>
  <si>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</si>
  <si>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</si>
  <si>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</si>
  <si>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</si>
  <si>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</si>
  <si>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</si>
  <si>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</si>
  <si>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</si>
  <si>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</si>
  <si>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</si>
  <si>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</si>
  <si>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</si>
  <si>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</si>
  <si>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</si>
  <si>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</si>
  <si>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</si>
  <si>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</si>
  <si>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</si>
  <si>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</si>
  <si>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</si>
  <si>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</si>
  <si>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</si>
  <si>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</si>
  <si>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</si>
  <si>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</si>
  <si>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</si>
  <si>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</si>
  <si>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</si>
  <si>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</si>
  <si>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</si>
  <si>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</si>
  <si>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</si>
  <si>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</si>
  <si>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</si>
  <si>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</si>
  <si>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</si>
  <si>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</si>
  <si>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</si>
  <si>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</si>
  <si>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</si>
  <si>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</si>
  <si>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</si>
  <si>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</si>
  <si>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</si>
  <si>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</si>
  <si>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</si>
  <si>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</si>
  <si>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</si>
  <si>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</si>
  <si>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</si>
  <si>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</si>
  <si>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</si>
  <si>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</si>
  <si>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</si>
  <si>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</si>
  <si>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</si>
  <si>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</si>
  <si>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</si>
  <si>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</si>
  <si>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</si>
  <si>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</si>
  <si>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</si>
  <si>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</si>
  <si>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</si>
  <si>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</si>
  <si>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</si>
  <si>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</si>
  <si>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</si>
  <si>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</si>
  <si>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</si>
  <si>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</si>
  <si>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</si>
  <si>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</si>
  <si>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</si>
  <si>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</si>
  <si>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</si>
  <si>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</si>
  <si>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</si>
  <si>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</si>
  <si>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</si>
  <si>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</si>
  <si>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</si>
  <si>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</si>
  <si>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</si>
  <si>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</si>
  <si>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</si>
  <si>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</si>
  <si>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</si>
  <si>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</si>
  <si>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</si>
  <si>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</si>
  <si>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</si>
  <si>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</si>
  <si>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</si>
  <si>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</si>
  <si>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</si>
  <si>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</si>
  <si>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</si>
  <si>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</si>
  <si>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</si>
  <si>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</si>
  <si>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</si>
  <si>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</si>
  <si>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</si>
  <si>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</si>
  <si>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</si>
  <si>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</si>
  <si>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</si>
  <si>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</si>
  <si>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</si>
  <si>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</si>
  <si>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</si>
  <si>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</si>
  <si>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</si>
  <si>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</si>
  <si>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</si>
  <si>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</si>
  <si>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</si>
  <si>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</si>
  <si>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</si>
  <si>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</si>
  <si>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</si>
  <si>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</si>
  <si>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</si>
  <si>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</si>
  <si>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</si>
  <si>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</si>
  <si>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</si>
  <si>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</si>
  <si>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</si>
  <si>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</si>
  <si>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</si>
  <si>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</si>
  <si>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</si>
  <si>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</si>
  <si>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</si>
  <si>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</si>
  <si>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</si>
  <si>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</si>
  <si>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</si>
  <si>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</si>
  <si>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</si>
  <si>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</si>
  <si>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</si>
  <si>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</si>
  <si>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</si>
  <si>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</si>
  <si>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</si>
  <si>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</si>
  <si>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</si>
  <si>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</si>
  <si>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</si>
  <si>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</si>
  <si>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</si>
  <si>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</si>
  <si>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</si>
  <si>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</si>
  <si>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</si>
  <si>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</si>
  <si>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</si>
  <si>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</si>
  <si>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</si>
  <si>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</si>
  <si>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</si>
  <si>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</si>
  <si>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</si>
  <si>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</si>
  <si>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</si>
  <si>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</si>
  <si>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</si>
  <si>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</si>
  <si>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</si>
  <si>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</si>
  <si>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</si>
  <si>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</si>
  <si>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</si>
  <si>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</si>
  <si>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</si>
  <si>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</si>
  <si>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</si>
  <si>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</si>
  <si>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</si>
  <si>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</si>
  <si>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</si>
  <si>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</si>
  <si>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</si>
  <si>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</si>
  <si>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</si>
  <si>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</si>
  <si>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</si>
  <si>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</si>
  <si>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</si>
  <si>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</si>
  <si>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</si>
  <si>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</si>
  <si>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</si>
  <si>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</si>
  <si>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</si>
  <si>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</si>
  <si>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</si>
  <si>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</si>
  <si>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</si>
  <si>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</si>
  <si>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</si>
  <si>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</si>
  <si>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</si>
  <si>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</si>
  <si>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</si>
  <si>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</si>
  <si>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</si>
  <si>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</si>
  <si>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</si>
  <si>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</si>
  <si>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</si>
  <si>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</si>
  <si>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</si>
  <si>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</si>
  <si>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</si>
  <si>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</si>
  <si>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</si>
  <si>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</si>
  <si>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</si>
  <si>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</si>
  <si>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</si>
  <si>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</si>
  <si>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</si>
  <si>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</si>
  <si>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</si>
  <si>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</si>
  <si>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</si>
  <si>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</si>
  <si>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</si>
  <si>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</si>
  <si>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</si>
  <si>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</si>
  <si>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</si>
  <si>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</si>
  <si>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</si>
  <si>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</si>
  <si>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</si>
  <si>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</si>
  <si>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</si>
  <si>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</si>
  <si>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</si>
  <si>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</si>
  <si>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</si>
  <si>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</si>
  <si>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</si>
  <si>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</si>
  <si>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</si>
  <si>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</si>
  <si>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</si>
  <si>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</si>
  <si>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</si>
  <si>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</si>
  <si>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</si>
  <si>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</si>
  <si>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</si>
  <si>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</si>
  <si>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</si>
  <si>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</si>
  <si>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</si>
  <si>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</si>
  <si>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</si>
  <si>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</si>
  <si>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</si>
  <si>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</si>
  <si>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</si>
  <si>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</si>
  <si>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</si>
  <si>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</si>
  <si>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</si>
  <si>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</si>
  <si>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</si>
  <si>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</si>
  <si>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</si>
  <si>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</si>
  <si>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</si>
  <si>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</si>
  <si>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</si>
  <si>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</si>
  <si>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</si>
  <si>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</si>
  <si>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</si>
  <si>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</si>
  <si>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</si>
  <si>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</si>
  <si>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</si>
  <si>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</si>
  <si>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</si>
  <si>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</si>
  <si>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</si>
  <si>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</si>
  <si>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</si>
  <si>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</si>
  <si>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</si>
  <si>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</si>
  <si>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</si>
  <si>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</si>
  <si>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</si>
  <si>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</si>
  <si>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</si>
  <si>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</si>
  <si>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</si>
  <si>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</si>
  <si>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</si>
  <si>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</si>
  <si>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</si>
  <si>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</si>
  <si>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</si>
  <si>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</si>
  <si>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</si>
  <si>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</si>
  <si>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</si>
  <si>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</si>
  <si>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</si>
  <si>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</si>
  <si>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</si>
  <si>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</si>
  <si>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</si>
  <si>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</si>
  <si>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</si>
  <si>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</si>
  <si>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</si>
  <si>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</si>
  <si>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</si>
  <si>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</si>
  <si>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</si>
  <si>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</si>
  <si>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</si>
  <si>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</si>
  <si>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</si>
  <si>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</si>
  <si>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</si>
  <si>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</si>
  <si>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</si>
  <si>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</si>
  <si>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</si>
  <si>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</si>
  <si>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</si>
  <si>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</si>
  <si>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</si>
  <si>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</si>
  <si>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</si>
  <si>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</si>
  <si>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</si>
  <si>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</si>
  <si>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</si>
  <si>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</si>
  <si>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</si>
  <si>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</si>
  <si>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</si>
  <si>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</si>
  <si>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</si>
  <si>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</si>
  <si>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</si>
  <si>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</si>
  <si>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</si>
  <si>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</si>
  <si>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</si>
  <si>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</si>
  <si>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</si>
  <si>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</si>
  <si>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</si>
  <si>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</si>
  <si>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</si>
  <si>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</si>
  <si>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</si>
  <si>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</si>
  <si>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</si>
  <si>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</si>
  <si>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</si>
  <si>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</si>
  <si>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</si>
  <si>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</si>
  <si>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</si>
  <si>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</si>
  <si>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</si>
  <si>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</si>
  <si>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</si>
  <si>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</si>
  <si>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</si>
  <si>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</si>
  <si>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</si>
  <si>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</si>
  <si>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</si>
  <si>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</si>
  <si>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</si>
  <si>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</si>
  <si>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</si>
  <si>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</si>
  <si>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</si>
  <si>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</si>
  <si>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</si>
  <si>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</si>
  <si>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</si>
  <si>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</si>
  <si>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</si>
  <si>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</si>
  <si>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</si>
  <si>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</si>
  <si>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</si>
  <si>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</si>
  <si>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</si>
  <si>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</si>
  <si>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</si>
  <si>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</si>
  <si>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</si>
  <si>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</si>
  <si>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</si>
  <si>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</si>
  <si>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</si>
  <si>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</si>
  <si>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</si>
  <si>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</si>
  <si>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</si>
  <si>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</si>
  <si>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</si>
  <si>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</si>
  <si>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</si>
  <si>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</si>
  <si>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</si>
  <si>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</si>
  <si>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</si>
  <si>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</si>
  <si>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</si>
  <si>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</si>
  <si>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</si>
  <si>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</si>
  <si>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</si>
  <si>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</si>
  <si>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</si>
  <si>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</si>
  <si>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</si>
  <si>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</si>
  <si>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</si>
  <si>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</si>
  <si>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</si>
  <si>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</si>
  <si>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</si>
  <si>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</si>
  <si>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</si>
  <si>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</si>
  <si>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</si>
  <si>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</si>
  <si>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</si>
  <si>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</si>
  <si>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</si>
  <si>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</si>
  <si>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</si>
  <si>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</si>
  <si>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</si>
  <si>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</si>
  <si>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</si>
  <si>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</si>
  <si>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</si>
  <si>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</si>
  <si>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</si>
  <si>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</si>
  <si>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</si>
  <si>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</si>
  <si>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</si>
  <si>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</si>
  <si>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</si>
  <si>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</si>
  <si>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</si>
  <si>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</si>
  <si>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</si>
  <si>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</si>
  <si>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</si>
  <si>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</si>
  <si>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</si>
  <si>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</si>
  <si>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</si>
  <si>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</si>
  <si>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</si>
  <si>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</si>
  <si>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</si>
  <si>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</si>
  <si>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</si>
  <si>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</si>
  <si>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</si>
  <si>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</si>
  <si>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</si>
  <si>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</si>
  <si>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</si>
  <si>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</si>
  <si>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</si>
  <si>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</si>
  <si>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</si>
  <si>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</si>
  <si>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</si>
  <si>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</si>
  <si>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</si>
  <si>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</si>
  <si>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</si>
  <si>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</si>
  <si>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</si>
  <si>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</si>
  <si>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</si>
  <si>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</si>
  <si>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</si>
  <si>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</si>
  <si>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</si>
  <si>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</si>
  <si>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</si>
  <si>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</si>
  <si>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</si>
  <si>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</si>
  <si>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</si>
  <si>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</si>
  <si>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</si>
  <si>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</si>
  <si>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</si>
  <si>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</si>
  <si>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</si>
  <si>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</si>
  <si>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</si>
  <si>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</si>
  <si>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</si>
  <si>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</si>
  <si>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</si>
  <si>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</si>
  <si>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</si>
  <si>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</si>
  <si>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</si>
  <si>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</si>
  <si>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</si>
  <si>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</si>
  <si>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</si>
  <si>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</si>
  <si>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</si>
  <si>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</si>
  <si>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</si>
  <si>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</si>
  <si>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</si>
  <si>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</si>
  <si>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</si>
  <si>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</si>
  <si>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</si>
  <si>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</si>
  <si>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</si>
  <si>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</si>
  <si>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</si>
  <si>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</si>
  <si>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</si>
  <si>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</si>
  <si>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</si>
  <si>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</si>
  <si>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</si>
  <si>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</si>
  <si>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</si>
  <si>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</si>
  <si>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</si>
  <si>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</si>
  <si>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</si>
  <si>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</si>
  <si>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</si>
  <si>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</si>
  <si>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</si>
  <si>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</si>
  <si>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</si>
  <si>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</si>
  <si>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</si>
  <si>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</si>
  <si>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</si>
  <si>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</si>
  <si>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</si>
  <si>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</si>
  <si>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</si>
  <si>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</si>
  <si>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</si>
  <si>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</si>
  <si>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</si>
  <si>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</si>
  <si>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</si>
  <si>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</si>
  <si>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</si>
  <si>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</si>
  <si>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</si>
  <si>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</si>
  <si>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</si>
  <si>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</si>
  <si>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</si>
  <si>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</si>
  <si>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</si>
  <si>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</si>
  <si>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</si>
  <si>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</si>
  <si>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</si>
  <si>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</si>
  <si>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</si>
  <si>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</si>
  <si>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</si>
  <si>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</si>
  <si>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</si>
  <si>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</si>
  <si>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</si>
  <si>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</si>
  <si>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</si>
  <si>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</si>
  <si>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</si>
  <si>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</si>
  <si>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</si>
  <si>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</si>
  <si>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</si>
  <si>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</si>
  <si>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</si>
  <si>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</si>
  <si>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</si>
  <si>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</si>
  <si>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</si>
  <si>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</si>
  <si>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</si>
  <si>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</si>
  <si>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</si>
  <si>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</si>
  <si>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</si>
  <si>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</si>
  <si>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</si>
  <si>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</si>
  <si>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</si>
  <si>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</si>
  <si>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</si>
  <si>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</si>
  <si>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</si>
  <si>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</si>
  <si>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</si>
  <si>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</si>
  <si>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</si>
  <si>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</si>
  <si>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</si>
  <si>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</si>
  <si>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</si>
  <si>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</si>
  <si>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</si>
  <si>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</si>
  <si>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</si>
  <si>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</si>
  <si>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</si>
  <si>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</si>
  <si>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</si>
  <si>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</si>
  <si>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</si>
  <si>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</si>
  <si>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</si>
  <si>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</si>
  <si>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</si>
  <si>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</si>
  <si>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</si>
  <si>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</si>
  <si>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</si>
  <si>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</si>
  <si>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</si>
  <si>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</si>
  <si>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</si>
  <si>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</si>
  <si>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</si>
  <si>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</si>
  <si>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</si>
  <si>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</si>
  <si>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</si>
  <si>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</si>
  <si>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</si>
  <si>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</si>
  <si>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</si>
  <si>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</si>
  <si>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</si>
  <si>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</si>
  <si>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</si>
  <si>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</si>
  <si>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</si>
  <si>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</si>
  <si>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</si>
  <si>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</si>
  <si>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</si>
  <si>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</si>
  <si>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</si>
  <si>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</si>
  <si>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</si>
  <si>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</si>
  <si>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</si>
  <si>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</si>
  <si>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</si>
  <si>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</si>
  <si>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</si>
  <si>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</si>
  <si>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</si>
  <si>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</si>
  <si>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</si>
  <si>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</si>
  <si>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</si>
  <si>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</si>
  <si>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</si>
  <si>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</si>
  <si>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</si>
  <si>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</si>
  <si>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</si>
  <si>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</si>
  <si>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</si>
  <si>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</si>
  <si>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</si>
  <si>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</si>
  <si>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</si>
  <si>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</si>
  <si>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</si>
  <si>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</si>
  <si>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</si>
  <si>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</si>
  <si>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</si>
  <si>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</si>
  <si>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</si>
  <si>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</si>
  <si>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</si>
  <si>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</si>
  <si>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</si>
  <si>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</si>
  <si>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</si>
  <si>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</si>
  <si>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</si>
  <si>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</si>
  <si>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</si>
  <si>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</si>
  <si>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</si>
  <si>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</si>
  <si>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</si>
  <si>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</si>
  <si>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</si>
  <si>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</si>
  <si>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</si>
  <si>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</si>
  <si>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</si>
  <si>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</si>
  <si>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</si>
  <si>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</si>
  <si>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</si>
  <si>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</si>
  <si>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</si>
  <si>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</si>
  <si>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</si>
  <si>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</si>
  <si>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</si>
  <si>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</si>
  <si>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</si>
  <si>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</si>
  <si>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</si>
  <si>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</si>
  <si>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</si>
  <si>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</si>
  <si>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</si>
  <si>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</si>
  <si>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</si>
  <si>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</si>
  <si>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</si>
  <si>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</si>
  <si>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</si>
  <si>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</si>
  <si>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</si>
  <si>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</si>
  <si>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</si>
  <si>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</si>
  <si>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</si>
  <si>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</si>
  <si>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</si>
  <si>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</si>
  <si>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</si>
  <si>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</si>
  <si>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</si>
  <si>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</si>
  <si>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</si>
  <si>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</si>
  <si>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</si>
  <si>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</si>
  <si>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</si>
  <si>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</si>
  <si>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</si>
  <si>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</si>
  <si>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</si>
  <si>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</si>
  <si>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</si>
  <si>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</si>
  <si>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</si>
  <si>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</si>
  <si>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</si>
  <si>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</si>
  <si>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</si>
  <si>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</si>
  <si>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</si>
  <si>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</si>
  <si>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</si>
  <si>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</si>
  <si>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</si>
  <si>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</si>
  <si>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</si>
  <si>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</si>
  <si>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</si>
  <si>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</si>
  <si>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</si>
  <si>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</si>
  <si>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</si>
  <si>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</si>
  <si>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</si>
  <si>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</si>
  <si>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</si>
  <si>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</si>
  <si>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</si>
  <si>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</si>
  <si>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</si>
  <si>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</si>
  <si>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</si>
  <si>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</si>
  <si>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</si>
  <si>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</si>
  <si>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</si>
  <si>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</si>
  <si>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</si>
  <si>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</si>
  <si>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</si>
  <si>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</si>
  <si>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</si>
  <si>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</si>
  <si>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</si>
  <si>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</si>
  <si>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</si>
  <si>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</si>
  <si>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</si>
  <si>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</si>
  <si>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</si>
  <si>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</si>
  <si>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</si>
  <si>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</si>
  <si>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</si>
  <si>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</si>
  <si>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</si>
  <si>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</si>
  <si>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</si>
  <si>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</si>
  <si>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</si>
  <si>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</si>
  <si>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</si>
  <si>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</si>
  <si>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</si>
  <si>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</si>
  <si>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</si>
  <si>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</si>
  <si>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</si>
  <si>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</si>
  <si>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</si>
  <si>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</si>
  <si>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</si>
  <si>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</si>
  <si>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</si>
  <si>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</si>
  <si>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</si>
  <si>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</si>
  <si>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</si>
  <si>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</si>
  <si>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</si>
  <si>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</si>
  <si>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</si>
  <si>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</si>
  <si>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</si>
  <si>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</si>
  <si>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</si>
  <si>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</si>
  <si>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</si>
  <si>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</si>
  <si>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</si>
  <si>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</si>
  <si>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</si>
  <si>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</si>
  <si>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</si>
  <si>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</si>
  <si>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</si>
  <si>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</si>
  <si>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</si>
  <si>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</si>
  <si>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</si>
  <si>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</si>
  <si>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</si>
  <si>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</si>
  <si>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</si>
  <si>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</si>
  <si>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</si>
  <si>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</si>
  <si>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</si>
  <si>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</si>
  <si>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</si>
  <si>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</si>
  <si>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</si>
  <si>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</si>
  <si>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</si>
  <si>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</si>
  <si>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</si>
  <si>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</si>
  <si>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</si>
  <si>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</si>
  <si>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</si>
  <si>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</si>
  <si>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</si>
  <si>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</si>
  <si>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</si>
  <si>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</si>
  <si>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</si>
  <si>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</si>
  <si>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</si>
  <si>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</si>
  <si>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</si>
  <si>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</si>
  <si>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</si>
  <si>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</si>
  <si>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</si>
  <si>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</si>
  <si>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</si>
  <si>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</si>
  <si>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</si>
  <si>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</si>
  <si>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</si>
  <si>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</si>
  <si>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</si>
  <si>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</si>
  <si>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</si>
  <si>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</si>
  <si>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</si>
  <si>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</si>
  <si>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</si>
  <si>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</si>
  <si>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</si>
  <si>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</si>
  <si>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</si>
  <si>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</si>
  <si>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</si>
  <si>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</si>
  <si>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</si>
  <si>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</si>
  <si>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</si>
  <si>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</si>
  <si>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</si>
  <si>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</si>
  <si>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</si>
  <si>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</si>
  <si>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</si>
  <si>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</si>
  <si>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</si>
  <si>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</si>
  <si>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</si>
  <si>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</si>
  <si>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</si>
  <si>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</si>
  <si>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</si>
  <si>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</si>
  <si>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</si>
  <si>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</si>
  <si>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</si>
  <si>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</si>
  <si>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</si>
  <si>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</si>
  <si>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</si>
  <si>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</si>
  <si>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</si>
  <si>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</si>
  <si>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</si>
  <si>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</si>
  <si>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</si>
  <si>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</si>
  <si>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</si>
  <si>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</si>
  <si>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</si>
  <si>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</si>
  <si>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</si>
  <si>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</si>
  <si>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</si>
  <si>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</si>
  <si>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</si>
  <si>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</si>
  <si>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</si>
  <si>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</si>
  <si>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</si>
  <si>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</si>
  <si>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</si>
  <si>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</si>
  <si>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</si>
  <si>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</si>
  <si>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</si>
  <si>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</si>
  <si>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</si>
  <si>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</si>
  <si>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</si>
  <si>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</si>
  <si>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</si>
  <si>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</si>
  <si>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</si>
  <si>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</si>
  <si>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</si>
  <si>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</si>
  <si>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</si>
  <si>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</si>
  <si>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</si>
  <si>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</si>
  <si>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</si>
  <si>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</si>
  <si>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</si>
  <si>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</si>
  <si>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</si>
  <si>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</si>
  <si>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</si>
  <si>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</si>
  <si>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</si>
  <si>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</si>
  <si>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</si>
  <si>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</si>
  <si>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</si>
  <si>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</si>
  <si>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</si>
  <si>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</si>
  <si>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</si>
  <si>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</si>
  <si>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</si>
  <si>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</si>
  <si>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</si>
  <si>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</si>
  <si>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</si>
  <si>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</si>
  <si>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</si>
  <si>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</si>
  <si>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</si>
  <si>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</si>
  <si>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</si>
  <si>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</si>
  <si>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</si>
  <si>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</si>
  <si>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</si>
  <si>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</si>
  <si>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</si>
  <si>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</si>
  <si>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</si>
  <si>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</si>
  <si>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</si>
  <si>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</si>
  <si>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</si>
  <si>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</si>
  <si>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</si>
  <si>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</si>
  <si>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</si>
  <si>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</si>
  <si>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</si>
  <si>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</si>
  <si>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</si>
  <si>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</si>
  <si>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</si>
  <si>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</si>
  <si>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</si>
  <si>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</si>
  <si>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</si>
  <si>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</si>
  <si>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</si>
  <si>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</si>
  <si>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</si>
  <si>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</si>
  <si>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</si>
  <si>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</si>
  <si>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</si>
  <si>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</si>
  <si>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</si>
  <si>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</si>
  <si>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</si>
  <si>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</si>
  <si>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</si>
  <si>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</si>
  <si>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</si>
  <si>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</si>
  <si>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</si>
  <si>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</si>
  <si>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</si>
  <si>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</si>
  <si>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</si>
  <si>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</si>
  <si>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</si>
  <si>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</si>
  <si>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</si>
  <si>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</si>
  <si>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</si>
  <si>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</si>
  <si>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</si>
  <si>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</si>
  <si>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</si>
  <si>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</si>
  <si>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</si>
  <si>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</si>
  <si>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</si>
  <si>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</si>
  <si>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</si>
  <si>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</si>
  <si>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</si>
  <si>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</si>
  <si>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</si>
  <si>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</si>
  <si>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</si>
  <si>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</si>
  <si>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</si>
  <si>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</si>
  <si>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</si>
  <si>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</si>
  <si>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</si>
  <si>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</si>
  <si>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</si>
  <si>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</si>
  <si>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</si>
  <si>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</si>
  <si>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</si>
  <si>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</si>
  <si>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</si>
  <si>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</si>
  <si>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</si>
  <si>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</si>
  <si>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</si>
  <si>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</si>
  <si>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</si>
  <si>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</si>
  <si>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</si>
  <si>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</si>
  <si>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</si>
  <si>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</si>
  <si>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</si>
  <si>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</si>
  <si>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</si>
  <si>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</si>
  <si>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</si>
  <si>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</si>
  <si>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</si>
  <si>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</si>
  <si>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</si>
  <si>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</si>
  <si>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</si>
  <si>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</si>
  <si>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</si>
  <si>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</si>
  <si>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</si>
  <si>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</si>
  <si>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</si>
  <si>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</si>
  <si>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</si>
  <si>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</si>
  <si>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</si>
  <si>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</si>
  <si>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</si>
  <si>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</si>
  <si>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</si>
  <si>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</si>
  <si>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</si>
  <si>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</si>
  <si>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</si>
  <si>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</si>
  <si>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</si>
  <si>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</si>
  <si>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</si>
  <si>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</si>
  <si>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</si>
  <si>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</si>
  <si>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</si>
  <si>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</si>
  <si>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</si>
  <si>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</si>
  <si>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</si>
  <si>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</si>
  <si>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</si>
  <si>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</si>
  <si>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</si>
  <si>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</si>
  <si>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</si>
  <si>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</si>
  <si>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</si>
  <si>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</si>
  <si>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</si>
  <si>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</si>
  <si>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</si>
  <si>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</si>
  <si>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</si>
  <si>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</si>
  <si>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</si>
  <si>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</si>
  <si>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</si>
  <si>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</si>
  <si>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</si>
  <si>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</si>
  <si>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</si>
  <si>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</si>
  <si>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</si>
  <si>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</si>
  <si>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</si>
  <si>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</si>
  <si>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</si>
  <si>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</si>
  <si>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</si>
  <si>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</si>
  <si>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</si>
  <si>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</si>
  <si>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</si>
  <si>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</si>
  <si>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</si>
  <si>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</si>
  <si>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</si>
  <si>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</si>
  <si>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</si>
  <si>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</si>
  <si>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</si>
  <si>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</si>
  <si>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</si>
  <si>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</si>
  <si>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</si>
  <si>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</si>
  <si>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</si>
  <si>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</si>
  <si>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</si>
  <si>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</si>
  <si>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</si>
  <si>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</si>
  <si>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</si>
  <si>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</si>
  <si>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</si>
  <si>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</si>
  <si>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</si>
  <si>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</si>
  <si>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</si>
  <si>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</si>
  <si>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</si>
  <si>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</si>
  <si>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</si>
  <si>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</si>
  <si>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</si>
  <si>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</si>
  <si>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</si>
  <si>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</si>
  <si>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</si>
  <si>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</si>
  <si>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</si>
  <si>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</si>
  <si>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</si>
  <si>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</si>
  <si>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</si>
  <si>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</si>
  <si>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</si>
  <si>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</si>
  <si>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</si>
  <si>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</si>
  <si>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</si>
  <si>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</si>
  <si>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</si>
  <si>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</si>
  <si>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</si>
  <si>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</si>
  <si>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</si>
  <si>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</si>
  <si>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</si>
  <si>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</si>
  <si>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</si>
  <si>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</si>
  <si>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</si>
  <si>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</si>
  <si>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</si>
  <si>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</si>
  <si>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</si>
  <si>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</si>
  <si>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</si>
  <si>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</si>
  <si>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</si>
  <si>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</si>
  <si>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</si>
  <si>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</si>
  <si>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</si>
  <si>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</si>
  <si>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</si>
  <si>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</si>
  <si>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</si>
  <si>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</si>
  <si>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</si>
  <si>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</si>
  <si>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</si>
  <si>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</si>
  <si>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</si>
  <si>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</si>
  <si>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</si>
  <si>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</si>
  <si>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</si>
  <si>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</si>
  <si>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</si>
  <si>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</si>
  <si>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</si>
  <si>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</si>
  <si>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</si>
  <si>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</si>
  <si>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</si>
  <si>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</si>
  <si>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</si>
  <si>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</si>
  <si>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</si>
  <si>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</si>
  <si>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</si>
  <si>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</si>
  <si>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</si>
  <si>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</si>
  <si>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</si>
  <si>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</si>
  <si>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</si>
  <si>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</si>
  <si>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</si>
  <si>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</si>
  <si>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</si>
  <si>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</si>
  <si>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</si>
  <si>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</si>
  <si>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</si>
  <si>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</si>
  <si>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</si>
  <si>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</si>
  <si>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</si>
  <si>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</si>
  <si>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</si>
  <si>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</si>
  <si>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</si>
  <si>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</si>
  <si>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</si>
  <si>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</si>
  <si>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</si>
  <si>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</si>
  <si>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</si>
  <si>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</si>
  <si>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</si>
  <si>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</si>
  <si>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</si>
  <si>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</si>
  <si>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</si>
  <si>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</si>
  <si>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</si>
  <si>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</si>
  <si>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</si>
  <si>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</si>
  <si>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</si>
  <si>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</si>
  <si>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</si>
  <si>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</si>
  <si>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</si>
  <si>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</si>
  <si>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</si>
  <si>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</si>
  <si>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</si>
  <si>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</si>
  <si>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</si>
  <si>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</si>
  <si>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</si>
  <si>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</si>
  <si>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</si>
  <si>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</si>
  <si>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</si>
  <si>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</si>
  <si>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</si>
  <si>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</si>
  <si>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</si>
  <si>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</si>
  <si>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</si>
  <si>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</si>
  <si>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</si>
  <si>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</si>
  <si>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</si>
  <si>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</si>
  <si>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</si>
  <si>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</si>
  <si>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</si>
  <si>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</si>
  <si>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</si>
  <si>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</si>
  <si>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</si>
  <si>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</si>
  <si>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</si>
  <si>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</si>
  <si>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</si>
  <si>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</si>
  <si>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</si>
  <si>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</si>
  <si>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</si>
  <si>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</si>
  <si>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</si>
  <si>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</si>
  <si>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</si>
  <si>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</si>
  <si>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</si>
  <si>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</si>
  <si>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</si>
  <si>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</si>
  <si>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</si>
  <si>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</si>
  <si>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</si>
  <si>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</si>
  <si>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</si>
  <si>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</si>
  <si>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</si>
  <si>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</si>
  <si>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</si>
  <si>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</si>
  <si>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</si>
  <si>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</si>
  <si>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</si>
  <si>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</si>
  <si>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</si>
  <si>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</si>
  <si>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</si>
  <si>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</si>
  <si>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</si>
  <si>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</si>
  <si>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</si>
  <si>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</si>
  <si>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</si>
  <si>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</si>
  <si>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</si>
  <si>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</si>
  <si>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</si>
  <si>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</si>
  <si>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</si>
  <si>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</si>
  <si>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</si>
  <si>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</si>
  <si>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</si>
  <si>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</si>
  <si>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</si>
  <si>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</si>
  <si>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</si>
  <si>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</si>
  <si>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</si>
  <si>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</si>
  <si>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</si>
  <si>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</si>
  <si>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</si>
  <si>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</si>
  <si>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</si>
  <si>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</si>
  <si>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</si>
  <si>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</si>
  <si>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</si>
  <si>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</si>
  <si>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</si>
  <si>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</si>
  <si>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</si>
  <si>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</si>
  <si>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</si>
  <si>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</si>
  <si>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</si>
  <si>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</si>
  <si>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</si>
  <si>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</si>
  <si>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</si>
  <si>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</si>
  <si>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</si>
  <si>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</si>
  <si>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</si>
  <si>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</si>
  <si>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</si>
  <si>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</si>
  <si>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</si>
  <si>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</si>
  <si>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</si>
  <si>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</si>
  <si>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</si>
  <si>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</si>
  <si>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</si>
  <si>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</si>
  <si>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</si>
  <si>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</si>
  <si>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</si>
  <si>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</si>
  <si>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</si>
  <si>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</si>
  <si>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</si>
  <si>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</si>
  <si>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</si>
  <si>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</si>
  <si>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</si>
  <si>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</si>
  <si>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</si>
  <si>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</si>
  <si>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</si>
  <si>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</si>
  <si>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</si>
  <si>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</si>
  <si>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</si>
  <si>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</si>
  <si>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</si>
  <si>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</si>
  <si>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</si>
  <si>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</si>
  <si>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</si>
  <si>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</si>
  <si>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</si>
  <si>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</si>
  <si>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</si>
  <si>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</si>
  <si>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</si>
  <si>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</si>
  <si>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</si>
  <si>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</si>
  <si>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</si>
  <si>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</si>
  <si>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</si>
  <si>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</si>
  <si>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</si>
  <si>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</si>
  <si>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</si>
  <si>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</si>
  <si>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</si>
  <si>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</si>
  <si>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</si>
  <si>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</si>
  <si>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</si>
  <si>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</si>
  <si>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</si>
  <si>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</si>
  <si>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</si>
  <si>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</si>
  <si>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</si>
  <si>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</si>
  <si>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</si>
  <si>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</si>
  <si>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</si>
  <si>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</si>
  <si>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</si>
  <si>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</si>
  <si>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</si>
  <si>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</si>
  <si>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</si>
  <si>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</si>
  <si>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</si>
  <si>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</si>
  <si>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</si>
  <si>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</si>
  <si>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</si>
  <si>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</si>
  <si>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</si>
  <si>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</si>
  <si>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</si>
  <si>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</si>
  <si>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</si>
  <si>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</si>
  <si>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</si>
  <si>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</si>
  <si>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</si>
  <si>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</si>
  <si>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</si>
  <si>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</si>
  <si>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</si>
  <si>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</si>
  <si>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</si>
  <si>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</si>
  <si>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</si>
  <si>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</si>
  <si>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</si>
  <si>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</si>
  <si>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</si>
  <si>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</si>
  <si>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</si>
  <si>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</si>
  <si>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</si>
  <si>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</si>
  <si>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</si>
  <si>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</si>
  <si>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</si>
  <si>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</si>
  <si>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</si>
  <si>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</si>
  <si>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</si>
  <si>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</si>
  <si>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</si>
  <si>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</si>
  <si>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</si>
  <si>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</si>
  <si>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</si>
  <si>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</si>
  <si>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</si>
  <si>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</si>
  <si>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</si>
  <si>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</si>
  <si>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</si>
  <si>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</si>
  <si>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</si>
  <si>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</si>
  <si>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</si>
  <si>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</si>
  <si>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</si>
  <si>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</si>
  <si>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</si>
  <si>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</si>
  <si>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</si>
  <si>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</si>
  <si>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</si>
  <si>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</si>
  <si>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</si>
  <si>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</si>
  <si>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</si>
  <si>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</si>
  <si>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</si>
  <si>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</si>
  <si>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</si>
  <si>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</si>
  <si>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</si>
  <si>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</si>
  <si>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</si>
  <si>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</si>
  <si>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</si>
  <si>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</si>
  <si>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</si>
  <si>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</si>
  <si>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</si>
  <si>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</si>
  <si>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</si>
  <si>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</si>
  <si>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</si>
  <si>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</si>
  <si>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</si>
  <si>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</si>
  <si>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</si>
  <si>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</si>
  <si>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</si>
  <si>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</si>
  <si>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</si>
  <si>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</si>
  <si>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</si>
  <si>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</si>
  <si>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</si>
  <si>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</si>
  <si>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</si>
  <si>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</si>
  <si>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</si>
  <si>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</si>
  <si>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</si>
  <si>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</si>
  <si>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</si>
  <si>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</si>
  <si>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</si>
  <si>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</si>
  <si>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</si>
  <si>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</si>
  <si>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</si>
  <si>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</si>
  <si>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</si>
  <si>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</si>
  <si>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</si>
  <si>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</si>
  <si>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</si>
  <si>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</si>
  <si>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</si>
  <si>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</si>
  <si>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</si>
  <si>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</si>
  <si>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</si>
  <si>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</si>
  <si>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</si>
  <si>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</si>
  <si>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</si>
  <si>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</si>
  <si>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</si>
  <si>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</si>
  <si>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</si>
  <si>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</si>
  <si>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</si>
  <si>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</si>
  <si>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</si>
  <si>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</si>
  <si>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</si>
  <si>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</si>
  <si>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</si>
  <si>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</si>
  <si>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</si>
  <si>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</si>
  <si>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</si>
  <si>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</si>
  <si>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</si>
  <si>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</si>
  <si>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</si>
  <si>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</si>
  <si>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</si>
  <si>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</si>
  <si>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</si>
  <si>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</si>
  <si>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</si>
  <si>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</si>
  <si>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</si>
  <si>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</si>
  <si>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</si>
  <si>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</si>
  <si>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</si>
  <si>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</si>
  <si>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</si>
  <si>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</si>
  <si>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</si>
  <si>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</si>
  <si>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</si>
  <si>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</si>
  <si>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</si>
  <si>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</si>
  <si>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</si>
  <si>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</si>
  <si>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</si>
  <si>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</si>
  <si>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</si>
  <si>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</si>
  <si>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</si>
  <si>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</si>
  <si>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</si>
  <si>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</si>
  <si>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</si>
  <si>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</si>
  <si>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</si>
  <si>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</si>
  <si>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</si>
  <si>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</si>
  <si>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</si>
  <si>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</si>
  <si>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</si>
  <si>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</si>
  <si>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</si>
  <si>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</si>
  <si>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</si>
  <si>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</si>
  <si>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</si>
  <si>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</si>
  <si>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</si>
  <si>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</si>
  <si>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</si>
  <si>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</si>
  <si>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</si>
  <si>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</si>
  <si>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</si>
  <si>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</si>
  <si>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</si>
  <si>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</si>
  <si>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</si>
  <si>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</si>
  <si>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</si>
  <si>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</si>
  <si>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</si>
  <si>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</si>
  <si>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</si>
  <si>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</si>
  <si>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</si>
  <si>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</si>
  <si>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</si>
  <si>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</si>
  <si>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</si>
  <si>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</si>
  <si>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</si>
  <si>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</si>
  <si>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</si>
  <si>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</si>
  <si>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</si>
  <si>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</si>
  <si>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</si>
  <si>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</si>
  <si>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</si>
  <si>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</si>
  <si>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</si>
  <si>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</si>
  <si>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</si>
  <si>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</si>
  <si>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</si>
  <si>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</si>
  <si>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</si>
  <si>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</si>
  <si>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</si>
  <si>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</si>
  <si>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</si>
  <si>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</si>
  <si>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</si>
  <si>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</si>
  <si>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</si>
  <si>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</si>
  <si>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</si>
  <si>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</si>
  <si>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</si>
  <si>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</si>
  <si>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</si>
  <si>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</si>
  <si>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</si>
  <si>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</si>
  <si>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</si>
  <si>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</si>
  <si>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</si>
  <si>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</si>
  <si>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</si>
  <si>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</si>
  <si>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</si>
  <si>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</si>
  <si>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</si>
  <si>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</si>
  <si>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</si>
  <si>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</si>
  <si>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</si>
  <si>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</si>
  <si>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</si>
  <si>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</si>
  <si>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</si>
  <si>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</si>
  <si>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</si>
  <si>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</si>
  <si>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</si>
  <si>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</si>
  <si>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</si>
  <si>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</si>
  <si>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</si>
  <si>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</si>
  <si>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</si>
  <si>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</si>
  <si>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</si>
  <si>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</si>
  <si>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</si>
  <si>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</si>
  <si>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</si>
  <si>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</si>
  <si>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</si>
  <si>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</si>
  <si>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</si>
  <si>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</si>
  <si>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</si>
  <si>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</si>
  <si>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</si>
  <si>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</si>
  <si>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</si>
  <si>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</si>
  <si>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</si>
  <si>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</si>
  <si>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</si>
  <si>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</si>
  <si>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</si>
  <si>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</si>
  <si>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</si>
  <si>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</si>
  <si>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</si>
  <si>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</si>
  <si>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</si>
  <si>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</si>
  <si>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</si>
  <si>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</si>
  <si>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</si>
  <si>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</si>
  <si>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</si>
  <si>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</si>
  <si>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</si>
  <si>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</si>
  <si>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</si>
  <si>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</si>
  <si>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</si>
  <si>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</si>
  <si>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</si>
  <si>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</si>
  <si>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</si>
  <si>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</si>
  <si>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</si>
  <si>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</si>
  <si>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</si>
  <si>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</si>
  <si>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</si>
  <si>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</si>
  <si>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</si>
  <si>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</si>
  <si>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</si>
  <si>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</si>
  <si>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</si>
  <si>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</si>
  <si>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</si>
  <si>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</si>
  <si>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</si>
  <si>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</si>
  <si>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</si>
  <si>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</si>
  <si>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</si>
  <si>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</si>
  <si>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</si>
  <si>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</si>
  <si>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</si>
  <si>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</si>
  <si>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</si>
  <si>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</si>
  <si>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</si>
  <si>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</si>
  <si>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</si>
  <si>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</si>
  <si>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</si>
  <si>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</si>
  <si>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</si>
  <si>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</si>
  <si>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</si>
  <si>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</si>
  <si>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</si>
  <si>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</si>
  <si>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</si>
  <si>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</si>
  <si>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</si>
  <si>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</si>
  <si>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</si>
  <si>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</si>
  <si>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</si>
  <si>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</si>
  <si>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</si>
  <si>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</si>
  <si>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</si>
  <si>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</si>
  <si>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</si>
  <si>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</si>
  <si>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</si>
  <si>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</si>
  <si>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</si>
  <si>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</si>
  <si>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</si>
  <si>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</si>
  <si>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</si>
  <si>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</si>
  <si>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</si>
  <si>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</si>
  <si>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</si>
  <si>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</si>
  <si>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</si>
  <si>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</si>
  <si>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</si>
  <si>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</si>
  <si>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</si>
  <si>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</si>
  <si>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</si>
  <si>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</si>
  <si>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</si>
  <si>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</si>
  <si>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</si>
  <si>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</si>
  <si>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</si>
  <si>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</si>
  <si>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</si>
  <si>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</si>
  <si>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</si>
  <si>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</si>
  <si>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</si>
  <si>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</si>
  <si>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</si>
  <si>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</si>
  <si>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</si>
  <si>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</si>
  <si>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</si>
  <si>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</si>
  <si>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</si>
  <si>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</si>
  <si>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</si>
  <si>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</si>
  <si>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</si>
  <si>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</si>
  <si>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</si>
  <si>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</si>
  <si>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</si>
  <si>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</si>
  <si>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</si>
  <si>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</si>
  <si>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</si>
  <si>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</si>
  <si>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</si>
  <si>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</si>
  <si>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</si>
  <si>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</si>
  <si>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</si>
  <si>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</si>
  <si>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</si>
  <si>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</si>
  <si>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</si>
  <si>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</si>
  <si>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</si>
  <si>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</si>
  <si>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</si>
  <si>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</si>
  <si>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</si>
  <si>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</si>
  <si>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</si>
  <si>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</si>
  <si>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</si>
  <si>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</si>
  <si>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</si>
  <si>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</si>
  <si>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</si>
  <si>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</si>
  <si>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</si>
  <si>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</si>
  <si>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</si>
  <si>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</si>
  <si>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</si>
  <si>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</si>
  <si>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</si>
  <si>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</si>
  <si>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</si>
  <si>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</si>
  <si>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</si>
  <si>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</si>
  <si>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</si>
  <si>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</si>
  <si>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</si>
  <si>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</si>
  <si>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</si>
  <si>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</si>
  <si>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</si>
  <si>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</si>
  <si>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</si>
  <si>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</si>
  <si>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</si>
  <si>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</si>
  <si>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</si>
  <si>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</si>
  <si>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</si>
  <si>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</si>
  <si>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</si>
  <si>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</si>
  <si>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</si>
  <si>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</si>
  <si>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</si>
  <si>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</si>
  <si>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</si>
  <si>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</si>
  <si>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</si>
  <si>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</si>
  <si>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</si>
  <si>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</si>
  <si>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</si>
  <si>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</si>
  <si>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</si>
  <si>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</si>
  <si>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</si>
  <si>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</si>
  <si>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</si>
  <si>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</si>
  <si>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</si>
  <si>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</si>
  <si>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</si>
  <si>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</si>
  <si>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</si>
  <si>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</si>
  <si>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</si>
  <si>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</si>
  <si>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</si>
  <si>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</si>
  <si>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</si>
  <si>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</si>
  <si>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</si>
  <si>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</si>
  <si>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</si>
  <si>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</si>
  <si>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</si>
  <si>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</si>
  <si>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</si>
  <si>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</si>
  <si>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</si>
  <si>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</si>
  <si>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</si>
  <si>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</si>
  <si>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</si>
  <si>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</si>
  <si>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</si>
  <si>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</si>
  <si>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</si>
  <si>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</si>
  <si>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</si>
  <si>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</si>
  <si>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</si>
  <si>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</si>
  <si>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</si>
  <si>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</si>
  <si>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</si>
  <si>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</si>
  <si>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</si>
  <si>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</si>
  <si>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</si>
  <si>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</si>
  <si>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</si>
  <si>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</si>
  <si>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</si>
  <si>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</si>
  <si>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</si>
  <si>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</si>
  <si>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</si>
  <si>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</si>
  <si>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</si>
  <si>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</si>
  <si>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</si>
  <si>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</si>
  <si>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</si>
  <si>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</si>
  <si>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</si>
  <si>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</si>
  <si>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</si>
  <si>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</si>
  <si>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</si>
  <si>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</si>
  <si>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</si>
  <si>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</si>
  <si>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</si>
  <si>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</si>
  <si>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</si>
  <si>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</si>
  <si>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</si>
  <si>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</si>
  <si>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</si>
  <si>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</si>
  <si>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</si>
  <si>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</si>
  <si>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</si>
  <si>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</si>
  <si>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</si>
  <si>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</si>
  <si>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</si>
  <si>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</si>
  <si>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</si>
  <si>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</si>
  <si>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</si>
  <si>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</si>
  <si>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</si>
  <si>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</si>
  <si>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</si>
  <si>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</si>
  <si>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</si>
  <si>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</si>
  <si>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</si>
  <si>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</si>
  <si>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</si>
  <si>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</si>
  <si>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</si>
  <si>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</si>
  <si>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</si>
  <si>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</si>
  <si>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</si>
  <si>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</si>
  <si>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</si>
  <si>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</si>
  <si>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</si>
  <si>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</si>
  <si>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</si>
  <si>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</si>
  <si>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</si>
  <si>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</si>
  <si>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</si>
  <si>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</si>
  <si>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</si>
  <si>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</si>
  <si>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</si>
  <si>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</si>
  <si>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</si>
  <si>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</si>
  <si>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</si>
  <si>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</si>
  <si>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</si>
  <si>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</si>
  <si>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</si>
  <si>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</si>
  <si>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</si>
  <si>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</si>
  <si>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</si>
  <si>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</si>
  <si>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</si>
  <si>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</si>
  <si>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</si>
  <si>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</si>
  <si>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</si>
  <si>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</si>
  <si>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</si>
  <si>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</si>
  <si>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</si>
  <si>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</si>
  <si>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</si>
  <si>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</si>
  <si>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</si>
  <si>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</si>
  <si>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</si>
  <si>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</si>
  <si>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</si>
  <si>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</si>
  <si>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</si>
  <si>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</si>
  <si>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</si>
  <si>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</si>
  <si>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</si>
  <si>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</si>
  <si>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</si>
  <si>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</si>
  <si>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</si>
  <si>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</si>
  <si>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</si>
  <si>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</si>
  <si>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</si>
  <si>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</si>
  <si>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</si>
  <si>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</si>
  <si>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</si>
  <si>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</si>
  <si>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</si>
  <si>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</si>
  <si>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</si>
  <si>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</si>
  <si>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</si>
  <si>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</si>
  <si>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</si>
  <si>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</si>
  <si>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</si>
  <si>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</si>
  <si>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</si>
  <si>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</si>
  <si>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</si>
  <si>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</si>
  <si>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</si>
  <si>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</si>
  <si>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</si>
  <si>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</si>
  <si>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</si>
  <si>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</si>
  <si>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</si>
  <si>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</si>
  <si>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</si>
  <si>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</si>
  <si>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</si>
  <si>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</si>
  <si>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</si>
  <si>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</si>
  <si>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</si>
  <si>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</si>
  <si>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</si>
  <si>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</si>
  <si>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</si>
  <si>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</si>
  <si>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</si>
  <si>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</si>
  <si>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</si>
  <si>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</si>
  <si>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</si>
  <si>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</si>
  <si>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</si>
  <si>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</si>
  <si>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</si>
  <si>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</si>
  <si>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</si>
  <si>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</si>
  <si>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</si>
  <si>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</si>
  <si>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</si>
  <si>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</si>
  <si>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</si>
  <si>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</si>
  <si>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</si>
  <si>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</si>
  <si>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</si>
  <si>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</si>
  <si>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</si>
  <si>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</si>
  <si>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</si>
  <si>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</si>
  <si>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</si>
  <si>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</si>
  <si>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</si>
  <si>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</si>
  <si>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</si>
  <si>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</si>
  <si>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</si>
  <si>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</si>
  <si>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</si>
  <si>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</si>
  <si>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</si>
  <si>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</si>
  <si>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</si>
  <si>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</si>
  <si>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</si>
  <si>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</si>
  <si>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</si>
  <si>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</si>
  <si>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</si>
  <si>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</si>
  <si>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</si>
  <si>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</si>
  <si>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</si>
  <si>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</si>
  <si>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</si>
  <si>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</si>
  <si>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</si>
  <si>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</si>
  <si>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</si>
  <si>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</si>
  <si>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</si>
  <si>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</si>
  <si>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</si>
  <si>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</si>
  <si>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</si>
  <si>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</si>
  <si>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</si>
  <si>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</si>
  <si>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</si>
  <si>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</si>
  <si>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</si>
  <si>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</si>
  <si>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</si>
  <si>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</si>
  <si>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</si>
  <si>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</si>
  <si>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</si>
  <si>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</si>
  <si>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</si>
  <si>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</si>
  <si>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</si>
  <si>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</si>
  <si>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</si>
  <si>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</si>
  <si>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</si>
  <si>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</si>
  <si>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</si>
  <si>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</si>
  <si>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</si>
  <si>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</si>
  <si>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</si>
  <si>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</si>
  <si>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</si>
  <si>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</si>
  <si>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</si>
  <si>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</si>
  <si>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</si>
  <si>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</si>
  <si>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</si>
  <si>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</si>
  <si>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</si>
  <si>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</si>
  <si>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</si>
  <si>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</si>
  <si>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</si>
  <si>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</si>
  <si>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</si>
  <si>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</si>
  <si>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</si>
  <si>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</si>
  <si>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</si>
  <si>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</si>
  <si>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</si>
  <si>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</si>
  <si>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</si>
  <si>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</si>
  <si>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</si>
  <si>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</si>
  <si>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</si>
  <si>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</si>
  <si>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</si>
  <si>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</si>
  <si>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</si>
  <si>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</si>
  <si>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</si>
  <si>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</si>
  <si>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</si>
  <si>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</si>
  <si>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</si>
  <si>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</si>
  <si>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</si>
  <si>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</si>
  <si>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</si>
  <si>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</si>
  <si>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</si>
  <si>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</si>
  <si>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</si>
  <si>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</si>
  <si>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</si>
  <si>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</si>
  <si>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</si>
  <si>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</si>
  <si>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</si>
  <si>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</si>
  <si>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</si>
  <si>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</si>
  <si>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</si>
  <si>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</si>
  <si>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</si>
  <si>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</si>
  <si>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</si>
  <si>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</si>
  <si>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</si>
  <si>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</si>
  <si>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</si>
  <si>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</si>
  <si>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</si>
  <si>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</si>
  <si>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</si>
  <si>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</si>
  <si>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</si>
  <si>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</si>
  <si>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</si>
  <si>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</si>
  <si>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</si>
  <si>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</si>
  <si>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</si>
  <si>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</si>
  <si>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</si>
  <si>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</si>
  <si>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</si>
  <si>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</si>
  <si>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</si>
  <si>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</si>
  <si>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</si>
  <si>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</si>
  <si>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</si>
  <si>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</si>
  <si>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</si>
  <si>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</si>
  <si>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</si>
  <si>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</si>
  <si>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</si>
  <si>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</si>
  <si>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</si>
  <si>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</si>
  <si>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</si>
  <si>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</si>
  <si>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</si>
  <si>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</si>
  <si>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</si>
  <si>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</si>
  <si>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</si>
  <si>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</si>
  <si>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</si>
  <si>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</si>
  <si>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</si>
  <si>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</si>
  <si>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</si>
  <si>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</si>
  <si>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</si>
  <si>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</si>
  <si>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</si>
  <si>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</si>
  <si>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</si>
  <si>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</si>
  <si>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</si>
  <si>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</si>
  <si>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</si>
  <si>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</si>
  <si>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</si>
  <si>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</si>
  <si>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</si>
  <si>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</si>
  <si>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</si>
  <si>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</si>
  <si>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</si>
  <si>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</si>
  <si>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</si>
  <si>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</si>
  <si>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</si>
  <si>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</si>
  <si>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</si>
  <si>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</si>
  <si>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</si>
  <si>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</si>
  <si>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</si>
  <si>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</si>
  <si>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</si>
  <si>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</si>
  <si>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</si>
  <si>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</si>
  <si>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</si>
  <si>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</si>
  <si>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</si>
  <si>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</si>
  <si>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</si>
  <si>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</si>
  <si>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</si>
  <si>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</si>
  <si>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</si>
  <si>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</si>
  <si>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</si>
  <si>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</si>
  <si>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</si>
  <si>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</si>
  <si>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</si>
  <si>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</si>
  <si>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</si>
  <si>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</si>
  <si>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</si>
  <si>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</si>
  <si>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</si>
  <si>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</si>
  <si>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</si>
  <si>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</si>
  <si>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</si>
  <si>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</si>
  <si>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</si>
  <si>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</si>
  <si>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</si>
  <si>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</si>
  <si>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</si>
  <si>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</si>
  <si>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</si>
  <si>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</si>
  <si>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</si>
  <si>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</si>
  <si>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</si>
  <si>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</si>
  <si>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</si>
  <si>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</si>
  <si>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</si>
  <si>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</si>
  <si>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</si>
  <si>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</si>
  <si>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</si>
  <si>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</si>
  <si>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</si>
  <si>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</si>
  <si>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</si>
  <si>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</si>
  <si>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</si>
  <si>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</si>
  <si>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</si>
  <si>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</si>
  <si>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</si>
  <si>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</si>
  <si>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</si>
  <si>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</si>
  <si>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</si>
  <si>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</si>
  <si>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</si>
  <si>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</si>
  <si>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</si>
  <si>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</si>
  <si>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</si>
  <si>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</si>
  <si>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</si>
  <si>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</si>
  <si>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</si>
  <si>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</si>
  <si>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</si>
  <si>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</si>
  <si>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</si>
  <si>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</si>
  <si>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</si>
  <si>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</si>
  <si>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</si>
  <si>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</si>
  <si>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</si>
  <si>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</si>
  <si>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</si>
  <si>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</si>
  <si>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</si>
  <si>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</si>
  <si>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</si>
  <si>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</si>
  <si>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</si>
  <si>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</si>
  <si>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</si>
  <si>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</si>
  <si>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</si>
  <si>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</si>
  <si>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</si>
  <si>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</si>
  <si>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</si>
  <si>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</si>
  <si>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</si>
  <si>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</si>
  <si>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</si>
  <si>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</si>
  <si>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</si>
  <si>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</si>
  <si>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</si>
  <si>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</si>
  <si>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</si>
  <si>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</si>
  <si>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</si>
  <si>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</si>
  <si>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</si>
  <si>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</si>
  <si>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</si>
  <si>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</si>
  <si>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</si>
  <si>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</si>
  <si>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</si>
  <si>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</si>
  <si>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</si>
  <si>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</si>
  <si>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</si>
  <si>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</si>
  <si>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</si>
  <si>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</si>
  <si>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</si>
  <si>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</si>
  <si>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</si>
  <si>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</si>
  <si>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</si>
  <si>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</si>
  <si>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</si>
  <si>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</si>
  <si>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</si>
  <si>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</si>
  <si>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</si>
  <si>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</si>
  <si>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</si>
  <si>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</si>
  <si>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</si>
  <si>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</si>
  <si>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</si>
  <si>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</si>
  <si>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</si>
  <si>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</si>
  <si>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</si>
  <si>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</si>
  <si>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</si>
  <si>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</si>
  <si>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</si>
  <si>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</si>
  <si>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</si>
  <si>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</si>
  <si>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</si>
  <si>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</si>
  <si>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</si>
  <si>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</si>
  <si>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</si>
  <si>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</si>
  <si>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</si>
  <si>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</si>
  <si>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</si>
  <si>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</si>
  <si>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</si>
  <si>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</si>
  <si>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</si>
  <si>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</si>
  <si>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</si>
  <si>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</si>
  <si>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</si>
  <si>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</si>
  <si>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</si>
  <si>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</si>
  <si>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</si>
  <si>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</si>
  <si>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</si>
  <si>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</si>
  <si>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</si>
  <si>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</si>
  <si>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</si>
  <si>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</si>
  <si>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</si>
  <si>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</si>
  <si>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</si>
  <si>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</si>
  <si>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</si>
  <si>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</si>
  <si>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</si>
  <si>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</si>
  <si>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</si>
  <si>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</si>
  <si>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</si>
  <si>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</si>
  <si>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</si>
  <si>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</si>
  <si>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</si>
  <si>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</si>
  <si>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</si>
  <si>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</si>
  <si>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</si>
  <si>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</si>
  <si>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</si>
  <si>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</si>
  <si>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</si>
  <si>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</si>
  <si>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</si>
  <si>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</si>
  <si>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</si>
  <si>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</si>
  <si>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</si>
  <si>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</si>
  <si>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</si>
  <si>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</si>
  <si>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</si>
  <si>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</si>
  <si>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</si>
  <si>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</si>
  <si>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</si>
  <si>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</si>
  <si>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</si>
  <si>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</si>
  <si>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</si>
  <si>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</si>
  <si>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</si>
  <si>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</si>
  <si>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</si>
  <si>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</si>
  <si>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</si>
  <si>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</si>
  <si>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</si>
  <si>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</si>
  <si>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</si>
  <si>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</si>
  <si>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</si>
  <si>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</si>
  <si>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</si>
  <si>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</si>
  <si>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</si>
  <si>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</si>
  <si>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</si>
  <si>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</si>
  <si>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</si>
  <si>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</si>
  <si>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</si>
  <si>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</si>
  <si>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</si>
  <si>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</si>
  <si>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</si>
  <si>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</si>
  <si>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</si>
  <si>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</si>
  <si>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</si>
  <si>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</si>
  <si>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</si>
  <si>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</si>
  <si>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</si>
  <si>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</si>
  <si>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</si>
  <si>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</si>
  <si>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</si>
  <si>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</si>
  <si>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</si>
  <si>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</si>
  <si>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</si>
  <si>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</si>
  <si>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</si>
  <si>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</si>
  <si>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</si>
  <si>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</si>
  <si>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</si>
  <si>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</si>
  <si>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</si>
  <si>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</si>
  <si>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</si>
  <si>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</si>
  <si>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</si>
  <si>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</si>
  <si>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</si>
  <si>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</si>
  <si>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</si>
  <si>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</si>
  <si>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</si>
  <si>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</si>
  <si>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</si>
  <si>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</si>
  <si>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</si>
  <si>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</si>
  <si>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</si>
  <si>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</si>
  <si>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</si>
  <si>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</si>
  <si>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</si>
  <si>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</si>
  <si>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</si>
  <si>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</si>
  <si>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</si>
  <si>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</si>
  <si>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</si>
  <si>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</si>
  <si>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</si>
  <si>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</si>
  <si>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</si>
  <si>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</si>
  <si>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</si>
  <si>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</si>
  <si>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</si>
  <si>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</si>
  <si>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</si>
  <si>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</si>
  <si>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</si>
  <si>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</si>
  <si>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</si>
  <si>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</si>
  <si>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</si>
  <si>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</si>
  <si>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</si>
  <si>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</si>
  <si>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</si>
  <si>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</si>
  <si>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</si>
  <si>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</si>
  <si>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</si>
  <si>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</si>
  <si>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</si>
  <si>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</si>
  <si>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</si>
  <si>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</si>
  <si>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</si>
  <si>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</si>
  <si>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</si>
  <si>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</si>
  <si>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</si>
  <si>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</si>
  <si>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</si>
  <si>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</si>
  <si>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</si>
  <si>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</si>
  <si>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</si>
  <si>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</si>
  <si>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</si>
  <si>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</si>
  <si>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</si>
  <si>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</si>
  <si>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</si>
  <si>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</si>
  <si>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</si>
  <si>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</si>
  <si>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</si>
  <si>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</si>
  <si>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</si>
  <si>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</si>
  <si>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</si>
  <si>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</si>
  <si>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</si>
  <si>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</si>
  <si>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</si>
  <si>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</si>
  <si>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</si>
  <si>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</si>
  <si>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</si>
  <si>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</si>
  <si>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</si>
  <si>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</si>
  <si>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</si>
  <si>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</si>
  <si>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</si>
  <si>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</si>
  <si>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</si>
  <si>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</si>
  <si>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</si>
  <si>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</si>
  <si>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</si>
  <si>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</si>
  <si>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</si>
  <si>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</si>
  <si>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</si>
  <si>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</si>
  <si>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</si>
  <si>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</si>
  <si>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</si>
  <si>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</si>
  <si>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</si>
  <si>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</si>
  <si>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</si>
  <si>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</si>
  <si>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</si>
  <si>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</si>
  <si>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</si>
  <si>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</si>
  <si>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</si>
  <si>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</si>
  <si>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</si>
  <si>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</si>
  <si>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</si>
  <si>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</si>
  <si>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</si>
  <si>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</si>
  <si>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</si>
  <si>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</si>
  <si>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</si>
  <si>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</si>
  <si>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</si>
  <si>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</si>
  <si>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</si>
  <si>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</si>
  <si>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</si>
  <si>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</si>
  <si>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</si>
  <si>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</si>
  <si>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</si>
  <si>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</si>
  <si>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</si>
  <si>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</si>
  <si>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</si>
  <si>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</si>
  <si>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</si>
  <si>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</si>
  <si>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</si>
  <si>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</si>
  <si>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</si>
  <si>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</si>
  <si>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</si>
  <si>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</si>
  <si>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</si>
  <si>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</si>
  <si>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</si>
  <si>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</si>
  <si>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</si>
  <si>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</si>
  <si>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</si>
  <si>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</si>
  <si>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</si>
  <si>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</si>
  <si>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</si>
  <si>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</si>
  <si>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</si>
  <si>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</si>
  <si>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</si>
  <si>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</si>
  <si>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</si>
  <si>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</si>
  <si>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</si>
  <si>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</si>
  <si>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</si>
  <si>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</si>
  <si>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</si>
  <si>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</si>
  <si>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</si>
  <si>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</si>
  <si>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</si>
  <si>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</si>
  <si>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</si>
  <si>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</si>
  <si>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</si>
  <si>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</si>
  <si>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</si>
  <si>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</si>
  <si>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</si>
  <si>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</si>
  <si>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</si>
  <si>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</si>
  <si>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</si>
  <si>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</si>
  <si>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</si>
  <si>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</si>
  <si>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</si>
  <si>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</si>
  <si>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</si>
  <si>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</si>
  <si>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</si>
  <si>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</si>
  <si>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</si>
  <si>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</si>
  <si>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</si>
  <si>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</si>
  <si>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</si>
  <si>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</si>
  <si>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</si>
  <si>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</si>
  <si>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</si>
  <si>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</si>
  <si>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</si>
  <si>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</si>
  <si>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</si>
  <si>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</si>
  <si>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</si>
  <si>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</si>
  <si>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</si>
  <si>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</si>
  <si>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</si>
  <si>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</si>
  <si>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</si>
  <si>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</si>
  <si>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</si>
  <si>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</si>
  <si>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</si>
  <si>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</si>
  <si>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</si>
  <si>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</si>
  <si>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</si>
  <si>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</si>
  <si>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</si>
  <si>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</si>
  <si>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</si>
  <si>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</si>
  <si>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</si>
  <si>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</si>
  <si>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</si>
  <si>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</si>
  <si>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</si>
  <si>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</si>
  <si>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</si>
  <si>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</si>
  <si>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</si>
  <si>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</si>
  <si>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</si>
  <si>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</si>
  <si>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</si>
  <si>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</si>
  <si>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</si>
  <si>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</si>
  <si>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</si>
  <si>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</si>
  <si>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</si>
  <si>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</si>
  <si>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</si>
  <si>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</si>
  <si>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</si>
  <si>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</si>
  <si>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</si>
  <si>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</si>
  <si>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</si>
  <si>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</si>
  <si>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</si>
  <si>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</si>
  <si>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</si>
  <si>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</si>
  <si>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</si>
  <si>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</si>
  <si>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</si>
  <si>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</si>
  <si>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</si>
  <si>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</si>
  <si>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</si>
  <si>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</si>
  <si>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</si>
  <si>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</si>
  <si>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</si>
  <si>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</si>
  <si>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</si>
  <si>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</si>
  <si>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</si>
  <si>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</si>
  <si>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</si>
  <si>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</si>
  <si>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</si>
  <si>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</si>
  <si>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</si>
  <si>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</si>
  <si>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</si>
  <si>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</si>
  <si>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</si>
  <si>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</si>
  <si>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</si>
  <si>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</si>
  <si>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</si>
  <si>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</si>
  <si>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</si>
  <si>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</si>
  <si>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</si>
  <si>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</si>
  <si>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</si>
  <si>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</si>
  <si>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</si>
  <si>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</si>
  <si>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</si>
  <si>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</si>
  <si>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</si>
  <si>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</si>
  <si>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</si>
  <si>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</si>
  <si>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</si>
  <si>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</si>
  <si>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</si>
  <si>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</si>
  <si>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</si>
  <si>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</si>
  <si>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</si>
  <si>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</si>
  <si>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</si>
  <si>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</si>
  <si>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</si>
  <si>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</si>
  <si>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</si>
  <si>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</si>
  <si>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</si>
  <si>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</si>
  <si>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</si>
  <si>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</si>
  <si>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</si>
  <si>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</si>
  <si>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</si>
  <si>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</si>
  <si>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</si>
  <si>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</si>
  <si>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</si>
  <si>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</si>
  <si>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</si>
  <si>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</si>
  <si>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</si>
  <si>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</si>
  <si>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</si>
  <si>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</si>
  <si>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</si>
  <si>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</si>
  <si>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</si>
  <si>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</si>
  <si>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</si>
  <si>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</si>
  <si>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</si>
  <si>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</si>
  <si>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</si>
  <si>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</si>
  <si>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</si>
  <si>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</si>
  <si>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</si>
  <si>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</si>
  <si>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</si>
  <si>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</si>
  <si>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</si>
  <si>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</si>
  <si>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</si>
  <si>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</si>
  <si>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</si>
  <si>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</si>
  <si>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</si>
  <si>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</si>
  <si>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</si>
  <si>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</si>
  <si>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</si>
  <si>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</si>
  <si>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</si>
  <si>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</si>
  <si>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</si>
  <si>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</si>
  <si>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</si>
  <si>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</si>
  <si>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</si>
  <si>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</si>
  <si>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</si>
  <si>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</si>
  <si>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</si>
  <si>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</si>
  <si>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</si>
  <si>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</si>
  <si>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</si>
  <si>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</si>
  <si>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</si>
  <si>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</si>
  <si>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</si>
  <si>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</si>
  <si>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</si>
  <si>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</si>
  <si>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</si>
  <si>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</si>
  <si>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</si>
  <si>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</si>
  <si>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</si>
  <si>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</si>
  <si>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</si>
  <si>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</si>
  <si>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</si>
  <si>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</si>
  <si>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</si>
  <si>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</si>
  <si>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</si>
  <si>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</si>
  <si>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</si>
  <si>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</si>
  <si>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</si>
  <si>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</si>
  <si>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</si>
  <si>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</si>
  <si>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</si>
  <si>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</si>
  <si>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</si>
  <si>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</si>
  <si>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</si>
  <si>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</si>
  <si>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</si>
  <si>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</si>
  <si>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</si>
  <si>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</si>
  <si>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</si>
  <si>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</si>
  <si>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</si>
  <si>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</si>
  <si>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</si>
  <si>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</si>
  <si>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</si>
  <si>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</si>
  <si>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</si>
  <si>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</si>
  <si>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</si>
  <si>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</si>
  <si>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</si>
  <si>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</si>
  <si>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</si>
  <si>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</si>
  <si>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</si>
  <si>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</si>
  <si>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</si>
  <si>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</si>
  <si>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</si>
  <si>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</si>
  <si>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</si>
  <si>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</si>
  <si>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</si>
  <si>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</si>
  <si>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</si>
  <si>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</si>
  <si>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</si>
  <si>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</si>
  <si>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</si>
  <si>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</si>
  <si>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</si>
  <si>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</si>
  <si>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</si>
  <si>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</si>
  <si>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</si>
  <si>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</si>
  <si>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</si>
  <si>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</si>
  <si>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</si>
  <si>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</si>
  <si>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</si>
  <si>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</si>
  <si>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</si>
  <si>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</si>
  <si>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</si>
  <si>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</si>
  <si>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</si>
  <si>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</si>
  <si>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</si>
  <si>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</si>
  <si>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</si>
  <si>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</si>
  <si>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</si>
  <si>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</si>
  <si>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</si>
  <si>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</si>
  <si>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</si>
  <si>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</si>
  <si>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</si>
  <si>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</si>
  <si>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</si>
  <si>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</si>
  <si>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</si>
  <si>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</si>
  <si>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</si>
  <si>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</si>
  <si>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</si>
  <si>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</si>
  <si>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</si>
  <si>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</si>
  <si>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</si>
  <si>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</si>
  <si>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</si>
  <si>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</si>
  <si>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</si>
  <si>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</si>
  <si>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</si>
  <si>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</si>
  <si>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</si>
  <si>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</si>
  <si>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</si>
  <si>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</si>
  <si>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</si>
  <si>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</si>
  <si>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</si>
  <si>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</si>
  <si>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</si>
  <si>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</si>
  <si>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</si>
  <si>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</si>
  <si>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</si>
  <si>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</si>
  <si>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</si>
  <si>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</si>
  <si>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</si>
  <si>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</si>
  <si>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</si>
  <si>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</si>
  <si>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</si>
  <si>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</si>
  <si>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</si>
  <si>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</si>
  <si>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</si>
  <si>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</si>
  <si>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</si>
  <si>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</si>
  <si>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</si>
  <si>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</si>
  <si>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</si>
  <si>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</si>
  <si>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</si>
  <si>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</si>
  <si>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</si>
  <si>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</si>
  <si>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</si>
  <si>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</si>
  <si>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</si>
  <si>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</si>
  <si>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</si>
  <si>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</si>
  <si>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</si>
  <si>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</si>
  <si>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</si>
  <si>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</si>
  <si>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</si>
  <si>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</si>
  <si>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</si>
  <si>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</si>
  <si>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</si>
  <si>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</si>
  <si>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</si>
  <si>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</si>
  <si>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</si>
  <si>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</si>
  <si>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</si>
  <si>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</si>
  <si>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</si>
  <si>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</si>
  <si>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</si>
  <si>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</si>
  <si>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</si>
  <si>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</si>
  <si>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</si>
  <si>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</si>
  <si>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</si>
  <si>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</si>
  <si>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</si>
  <si>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</si>
  <si>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</si>
  <si>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</si>
  <si>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</si>
  <si>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</si>
  <si>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</si>
  <si>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</si>
  <si>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</si>
  <si>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</si>
  <si>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</si>
  <si>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</si>
  <si>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</si>
  <si>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</si>
  <si>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</si>
  <si>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</si>
  <si>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</si>
  <si>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</si>
  <si>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</si>
  <si>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</si>
  <si>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</si>
  <si>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</si>
  <si>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</si>
  <si>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</si>
  <si>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</si>
  <si>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</si>
  <si>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</si>
  <si>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</si>
  <si>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</si>
  <si>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</si>
  <si>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</si>
  <si>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</si>
  <si>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</si>
  <si>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</si>
  <si>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</si>
  <si>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</si>
  <si>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</si>
  <si>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</si>
  <si>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</si>
  <si>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</si>
  <si>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</si>
  <si>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</si>
  <si>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</si>
  <si>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</si>
  <si>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</si>
  <si>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</si>
  <si>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</si>
  <si>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</si>
  <si>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</si>
  <si>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</si>
  <si>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</si>
  <si>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</si>
  <si>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</si>
  <si>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</si>
  <si>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</si>
  <si>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</si>
  <si>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</si>
  <si>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</si>
  <si>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</si>
  <si>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</si>
  <si>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</si>
  <si>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</si>
  <si>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</si>
  <si>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</si>
  <si>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</si>
  <si>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</si>
  <si>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</si>
  <si>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</si>
  <si>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</si>
  <si>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</si>
  <si>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</si>
  <si>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</si>
  <si>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</si>
  <si>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</si>
  <si>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</si>
  <si>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</si>
  <si>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</si>
  <si>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</si>
  <si>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</si>
  <si>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</si>
  <si>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</si>
  <si>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</si>
  <si>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</si>
  <si>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</si>
  <si>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</si>
  <si>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</si>
  <si>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</si>
  <si>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</si>
  <si>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</si>
  <si>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</si>
  <si>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</si>
  <si>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</si>
  <si>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</si>
  <si>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</si>
  <si>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</si>
  <si>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</si>
  <si>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</si>
  <si>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</si>
  <si>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</si>
  <si>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</si>
  <si>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</si>
  <si>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</si>
  <si>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</si>
  <si>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</si>
  <si>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</si>
  <si>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</si>
  <si>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</si>
  <si>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</si>
  <si>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</si>
  <si>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</si>
  <si>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</si>
  <si>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</si>
  <si>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</si>
  <si>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</si>
  <si>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</si>
  <si>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</si>
  <si>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</si>
  <si>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</si>
  <si>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</si>
  <si>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</si>
  <si>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</si>
  <si>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</si>
  <si>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</si>
  <si>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</si>
  <si>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</si>
  <si>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</si>
  <si>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</si>
  <si>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</si>
  <si>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</si>
  <si>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</si>
  <si>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</si>
  <si>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</si>
  <si>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</si>
  <si>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</si>
  <si>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</si>
  <si>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</si>
  <si>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</si>
  <si>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</si>
  <si>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</si>
  <si>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</si>
  <si>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</si>
  <si>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</si>
  <si>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</si>
  <si>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</si>
  <si>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</si>
  <si>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</si>
  <si>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</si>
  <si>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</si>
  <si>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</si>
  <si>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</si>
  <si>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</si>
  <si>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</si>
  <si>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</si>
  <si>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</si>
  <si>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</si>
  <si>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</si>
  <si>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</si>
  <si>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</si>
  <si>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</si>
  <si>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</si>
  <si>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</si>
  <si>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</si>
  <si>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</si>
  <si>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</si>
  <si>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</si>
  <si>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</si>
  <si>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</si>
  <si>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</si>
  <si>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</si>
  <si>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</si>
  <si>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</si>
  <si>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</si>
  <si>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</si>
  <si>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</si>
  <si>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</si>
  <si>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</si>
  <si>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</si>
  <si>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</si>
  <si>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</si>
  <si>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</si>
  <si>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</si>
  <si>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</si>
  <si>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</si>
  <si>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</si>
  <si>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</si>
  <si>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</si>
  <si>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</si>
  <si>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</si>
  <si>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</si>
  <si>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</si>
  <si>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</si>
  <si>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</si>
  <si>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</si>
  <si>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</si>
  <si>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</si>
  <si>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</si>
  <si>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</si>
  <si>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</si>
  <si>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</si>
  <si>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</si>
  <si>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</si>
  <si>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</si>
  <si>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</si>
  <si>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</si>
  <si>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</si>
  <si>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</si>
  <si>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</si>
  <si>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</si>
  <si>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</si>
  <si>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</si>
  <si>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</si>
  <si>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</si>
  <si>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</si>
  <si>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</si>
  <si>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</si>
  <si>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</si>
  <si>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</si>
  <si>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</si>
  <si>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</si>
  <si>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</si>
  <si>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</si>
  <si>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</si>
  <si>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</si>
  <si>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</si>
  <si>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</si>
  <si>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</si>
  <si>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</si>
  <si>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</si>
  <si>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</si>
  <si>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</si>
  <si>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</si>
  <si>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</si>
  <si>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</si>
  <si>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</si>
  <si>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</si>
  <si>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</si>
  <si>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</si>
  <si>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</si>
  <si>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</si>
  <si>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</si>
  <si>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</si>
  <si>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</si>
  <si>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</si>
  <si>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</si>
  <si>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</si>
  <si>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</si>
  <si>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</si>
  <si>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</si>
  <si>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</si>
  <si>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</si>
  <si>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</si>
  <si>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</si>
  <si>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</si>
  <si>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</si>
  <si>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</si>
  <si>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</si>
  <si>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</si>
  <si>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</si>
  <si>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</si>
  <si>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</si>
  <si>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</si>
  <si>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</si>
  <si>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</si>
  <si>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</si>
  <si>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</si>
  <si>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</si>
  <si>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</si>
  <si>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</si>
  <si>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</si>
  <si>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</si>
  <si>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</si>
  <si>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</si>
  <si>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</si>
  <si>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</si>
  <si>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</si>
  <si>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</si>
  <si>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</si>
  <si>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</si>
  <si>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</si>
  <si>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</si>
  <si>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</si>
  <si>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</si>
  <si>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</si>
  <si>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</si>
  <si>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</si>
  <si>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</si>
  <si>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</si>
  <si>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</si>
  <si>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</si>
  <si>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</si>
  <si>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</si>
  <si>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</si>
  <si>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</si>
  <si>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</si>
  <si>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</si>
  <si>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</si>
  <si>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</si>
  <si>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</si>
  <si>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</si>
  <si>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</si>
  <si>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</si>
  <si>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</si>
  <si>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</si>
  <si>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</si>
  <si>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</si>
  <si>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</si>
  <si>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</si>
  <si>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</si>
  <si>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</si>
  <si>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</si>
  <si>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</si>
  <si>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</si>
  <si>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</si>
  <si>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</si>
  <si>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</si>
  <si>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</si>
  <si>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</si>
  <si>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</si>
  <si>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</si>
  <si>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</si>
  <si>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</si>
  <si>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</si>
  <si>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</si>
  <si>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</si>
  <si>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</si>
  <si>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</si>
  <si>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</si>
  <si>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</si>
  <si>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</si>
  <si>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</si>
  <si>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</si>
  <si>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</si>
  <si>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</si>
  <si>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</si>
  <si>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</si>
  <si>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</si>
  <si>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</si>
  <si>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</si>
  <si>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</si>
  <si>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</si>
  <si>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</si>
  <si>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</si>
  <si>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</si>
  <si>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</si>
  <si>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</si>
  <si>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</si>
  <si>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</si>
  <si>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</si>
  <si>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</si>
  <si>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</si>
  <si>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</si>
  <si>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</si>
  <si>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</si>
  <si>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</si>
  <si>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</si>
  <si>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</si>
  <si>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</si>
  <si>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</si>
  <si>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</si>
  <si>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</si>
  <si>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</si>
  <si>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</si>
  <si>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</si>
  <si>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</si>
  <si>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</si>
  <si>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</si>
  <si>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</si>
  <si>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</si>
  <si>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</si>
  <si>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</si>
  <si>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</si>
  <si>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</si>
  <si>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</si>
  <si>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</si>
  <si>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</si>
  <si>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</si>
  <si>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</si>
  <si>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</si>
  <si>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</si>
  <si>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</si>
  <si>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</si>
  <si>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</si>
  <si>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</si>
  <si>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</si>
  <si>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</si>
  <si>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</si>
  <si>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</si>
  <si>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</si>
  <si>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</si>
  <si>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</si>
  <si>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</si>
  <si>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</si>
  <si>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</si>
  <si>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</si>
  <si>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</si>
  <si>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</si>
  <si>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</si>
  <si>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</si>
  <si>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</si>
  <si>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</si>
  <si>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</si>
  <si>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</si>
  <si>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</si>
  <si>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</si>
  <si>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</si>
  <si>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</si>
  <si>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</si>
  <si>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</si>
  <si>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</si>
  <si>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</si>
  <si>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</si>
  <si>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</si>
  <si>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</si>
  <si>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</si>
  <si>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</si>
  <si>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</si>
  <si>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</si>
  <si>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</si>
  <si>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</si>
  <si>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</si>
  <si>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</si>
  <si>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</si>
  <si>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</si>
  <si>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</si>
  <si>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</si>
  <si>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</si>
  <si>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</si>
  <si>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</si>
  <si>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</si>
  <si>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</si>
  <si>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</si>
  <si>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</si>
  <si>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</si>
  <si>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</si>
  <si>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</si>
  <si>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</si>
  <si>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</si>
  <si>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</si>
  <si>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</si>
  <si>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</si>
  <si>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</si>
  <si>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</si>
  <si>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</si>
  <si>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</si>
  <si>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</si>
  <si>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</si>
  <si>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</si>
  <si>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</si>
  <si>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</si>
  <si>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</si>
  <si>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</si>
  <si>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</si>
  <si>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</si>
  <si>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</si>
  <si>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</si>
  <si>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</si>
  <si>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</si>
  <si>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</si>
  <si>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</si>
  <si>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</si>
  <si>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</si>
  <si>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</si>
  <si>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</si>
  <si>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</si>
  <si>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</si>
  <si>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</si>
  <si>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</si>
  <si>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</si>
  <si>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</si>
  <si>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</si>
  <si>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</si>
  <si>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</si>
  <si>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</si>
  <si>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</si>
  <si>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</si>
  <si>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</si>
  <si>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</si>
  <si>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</si>
  <si>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</si>
  <si>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</si>
  <si>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</si>
  <si>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</si>
  <si>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</si>
  <si>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</si>
  <si>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</si>
  <si>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</si>
  <si>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</si>
  <si>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</si>
  <si>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</si>
  <si>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</si>
  <si>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</si>
  <si>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</si>
  <si>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</si>
  <si>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</si>
  <si>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</si>
  <si>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</si>
  <si>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</si>
  <si>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</si>
  <si>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</si>
  <si>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</si>
  <si>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</si>
  <si>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</si>
  <si>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</si>
  <si>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</si>
  <si>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</si>
  <si>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</si>
  <si>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</si>
  <si>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</si>
  <si>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</si>
  <si>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</si>
  <si>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</si>
  <si>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</si>
  <si>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</si>
  <si>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</si>
  <si>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</si>
  <si>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</si>
  <si>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</si>
  <si>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</si>
  <si>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</si>
  <si>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</si>
  <si>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</si>
  <si>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</si>
  <si>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</si>
  <si>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</si>
  <si>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</si>
  <si>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</si>
  <si>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</si>
  <si>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</si>
  <si>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</si>
  <si>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</si>
  <si>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</si>
  <si>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</si>
  <si>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</si>
  <si>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</si>
  <si>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</si>
  <si>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</si>
  <si>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</si>
  <si>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</si>
  <si>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</si>
  <si>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</si>
  <si>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</si>
  <si>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</si>
  <si>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</si>
  <si>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</si>
  <si>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</si>
  <si>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</si>
  <si>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</si>
  <si>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</si>
  <si>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</si>
  <si>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</si>
  <si>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</si>
  <si>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</si>
  <si>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</si>
  <si>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</si>
  <si>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</si>
  <si>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</si>
  <si>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</si>
  <si>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</si>
  <si>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</si>
  <si>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</si>
  <si>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</si>
  <si>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</si>
  <si>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</si>
  <si>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</si>
  <si>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</si>
  <si>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</si>
  <si>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</si>
  <si>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</si>
  <si>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</si>
  <si>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</si>
  <si>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</si>
  <si>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</si>
  <si>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</si>
  <si>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</si>
  <si>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</si>
  <si>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</si>
  <si>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</si>
  <si>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</si>
  <si>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</si>
  <si>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</si>
  <si>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</si>
  <si>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</si>
  <si>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</si>
  <si>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</si>
  <si>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</si>
  <si>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</si>
  <si>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</si>
  <si>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</si>
  <si>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</si>
  <si>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</si>
  <si>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</si>
  <si>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</si>
  <si>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</si>
  <si>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</si>
  <si>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</si>
  <si>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</si>
  <si>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</si>
  <si>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</si>
  <si>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</si>
  <si>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</si>
  <si>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</si>
  <si>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</si>
  <si>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</si>
  <si>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</si>
  <si>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</si>
  <si>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</si>
  <si>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</si>
  <si>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</si>
  <si>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</si>
  <si>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</si>
  <si>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</si>
  <si>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</si>
  <si>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</si>
  <si>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</si>
  <si>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</si>
  <si>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</si>
  <si>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</si>
  <si>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</si>
  <si>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</si>
  <si>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</si>
  <si>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</si>
  <si>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</si>
  <si>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</si>
  <si>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</si>
  <si>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</si>
  <si>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</si>
  <si>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</si>
  <si>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</si>
  <si>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</si>
  <si>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</si>
  <si>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</si>
  <si>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</si>
  <si>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</si>
  <si>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</si>
  <si>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</si>
  <si>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</si>
  <si>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</si>
  <si>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</si>
  <si>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</si>
  <si>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</si>
  <si>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</si>
  <si>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</si>
  <si>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</si>
  <si>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</si>
  <si>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</si>
  <si>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</si>
  <si>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</si>
  <si>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</si>
  <si>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</si>
  <si>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</si>
  <si>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</si>
  <si>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</si>
  <si>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</si>
  <si>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</si>
  <si>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</si>
  <si>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</si>
  <si>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</si>
  <si>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</si>
  <si>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</si>
  <si>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</si>
  <si>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</si>
  <si>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</si>
  <si>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</si>
  <si>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</si>
  <si>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</si>
  <si>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</si>
  <si>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</si>
  <si>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</si>
  <si>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</si>
  <si>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</si>
  <si>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</si>
  <si>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</si>
  <si>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</si>
  <si>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</si>
  <si>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</si>
  <si>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</si>
  <si>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</si>
  <si>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</si>
  <si>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</si>
  <si>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</si>
  <si>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</si>
  <si>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</si>
  <si>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</si>
  <si>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</si>
  <si>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</si>
  <si>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</si>
  <si>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</si>
  <si>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</si>
  <si>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</si>
  <si>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</si>
  <si>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</si>
  <si>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</si>
  <si>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</si>
  <si>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</si>
  <si>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</si>
  <si>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</si>
  <si>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</si>
  <si>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</si>
  <si>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</si>
  <si>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</si>
  <si>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</si>
  <si>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</si>
  <si>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</si>
  <si>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</si>
  <si>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</si>
  <si>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</si>
  <si>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</si>
  <si>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</si>
  <si>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</si>
  <si>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</si>
  <si>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</si>
  <si>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</si>
  <si>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</si>
  <si>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</si>
  <si>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</si>
  <si>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</si>
  <si>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</si>
  <si>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</si>
  <si>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</si>
  <si>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</si>
  <si>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</si>
  <si>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</si>
  <si>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</si>
  <si>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</si>
  <si>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</si>
  <si>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</si>
  <si>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</si>
  <si>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</si>
  <si>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</si>
  <si>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</si>
  <si>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</si>
  <si>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</si>
  <si>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</si>
  <si>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</si>
  <si>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</si>
  <si>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</si>
  <si>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</si>
  <si>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</si>
  <si>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</si>
  <si>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</si>
  <si>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</si>
  <si>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</si>
  <si>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</si>
  <si>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</si>
  <si>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</si>
  <si>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</si>
  <si>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</si>
  <si>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</si>
  <si>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</si>
  <si>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</si>
  <si>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</si>
  <si>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</si>
  <si>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</si>
  <si>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</si>
  <si>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</si>
  <si>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</si>
  <si>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</si>
  <si>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</si>
  <si>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</si>
  <si>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</si>
  <si>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</si>
  <si>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</si>
  <si>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</si>
  <si>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</si>
  <si>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</si>
  <si>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</si>
  <si>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</si>
  <si>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</si>
  <si>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</si>
  <si>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</si>
  <si>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</si>
  <si>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</si>
  <si>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</si>
  <si>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</si>
  <si>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</si>
  <si>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</si>
  <si>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</si>
  <si>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</si>
  <si>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</si>
  <si>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</si>
  <si>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</si>
  <si>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</si>
  <si>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</si>
  <si>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</si>
  <si>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</si>
  <si>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</si>
  <si>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</si>
  <si>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</si>
  <si>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</si>
  <si>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</si>
  <si>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</si>
  <si>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</si>
  <si>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</si>
  <si>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</si>
  <si>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</si>
  <si>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</si>
  <si>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</si>
  <si>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</si>
  <si>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</si>
  <si>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</si>
  <si>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</si>
  <si>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</si>
  <si>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</si>
  <si>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</si>
  <si>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</si>
  <si>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</si>
  <si>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</si>
  <si>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</si>
  <si>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</si>
  <si>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</si>
  <si>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</si>
  <si>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</si>
  <si>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</si>
  <si>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</si>
  <si>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</si>
  <si>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</si>
  <si>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</si>
  <si>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</si>
  <si>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</si>
  <si>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</si>
  <si>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</si>
  <si>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</si>
  <si>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</si>
  <si>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</si>
  <si>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</si>
  <si>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</si>
  <si>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</si>
  <si>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</si>
  <si>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</si>
  <si>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</si>
  <si>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</si>
  <si>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</si>
  <si>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</si>
  <si>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</si>
  <si>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</si>
  <si>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</si>
  <si>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</si>
  <si>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</si>
  <si>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</si>
  <si>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</si>
  <si>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</si>
  <si>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</si>
  <si>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</si>
  <si>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</si>
  <si>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</si>
  <si>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</si>
  <si>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</si>
  <si>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</si>
  <si>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</si>
  <si>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</si>
  <si>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</si>
  <si>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</si>
  <si>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</si>
  <si>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</si>
  <si>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</si>
  <si>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</si>
  <si>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</si>
  <si>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</si>
  <si>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</si>
  <si>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</si>
  <si>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</si>
  <si>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</si>
  <si>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</si>
  <si>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</si>
  <si>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</si>
  <si>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</si>
  <si>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</si>
  <si>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</si>
  <si>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</si>
  <si>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</si>
  <si>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</si>
  <si>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</si>
  <si>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</si>
  <si>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</si>
  <si>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</si>
  <si>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</si>
  <si>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</si>
  <si>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</si>
  <si>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</si>
  <si>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</si>
  <si>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</si>
  <si>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</si>
  <si>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</si>
  <si>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</si>
  <si>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</si>
  <si>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</si>
  <si>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</si>
  <si>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</si>
  <si>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</si>
  <si>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</si>
  <si>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</si>
  <si>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</si>
  <si>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</si>
  <si>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</si>
  <si>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</si>
  <si>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</si>
  <si>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</si>
  <si>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</si>
  <si>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</si>
  <si>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</si>
  <si>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</si>
  <si>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</si>
  <si>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</si>
  <si>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</si>
  <si>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</si>
  <si>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</si>
  <si>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</si>
  <si>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</si>
  <si>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</si>
  <si>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</si>
  <si>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</si>
  <si>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</si>
  <si>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</si>
  <si>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</si>
  <si>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</si>
  <si>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</si>
  <si>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</si>
  <si>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</si>
  <si>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</si>
  <si>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</si>
  <si>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</si>
  <si>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</si>
  <si>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</si>
  <si>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</si>
  <si>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</si>
  <si>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</si>
  <si>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</si>
  <si>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</si>
  <si>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</si>
  <si>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</si>
  <si>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</si>
  <si>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</si>
  <si>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</si>
  <si>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</si>
  <si>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</si>
  <si>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</si>
  <si>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</si>
  <si>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</si>
  <si>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</si>
  <si>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</si>
  <si>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</si>
  <si>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</si>
  <si>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</si>
  <si>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</si>
  <si>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</si>
  <si>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</si>
  <si>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</si>
  <si>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</si>
  <si>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</si>
  <si>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</si>
  <si>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</si>
  <si>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</si>
  <si>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</si>
  <si>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</si>
  <si>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</si>
  <si>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</si>
  <si>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</si>
  <si>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</si>
  <si>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</si>
  <si>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</si>
  <si>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</si>
  <si>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</si>
  <si>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</si>
  <si>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</si>
  <si>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</si>
  <si>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</si>
  <si>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</si>
  <si>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</si>
  <si>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</si>
  <si>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</si>
  <si>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</si>
  <si>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</si>
  <si>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</si>
  <si>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</si>
  <si>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</si>
  <si>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</si>
  <si>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</si>
  <si>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</si>
  <si>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</si>
  <si>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</si>
  <si>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</si>
  <si>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</si>
  <si>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</si>
  <si>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</si>
  <si>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</si>
  <si>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</si>
  <si>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</si>
  <si>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</si>
  <si>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</si>
  <si>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</si>
  <si>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</si>
  <si>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</si>
  <si>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</si>
  <si>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</si>
  <si>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</si>
  <si>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</si>
  <si>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</si>
  <si>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</si>
  <si>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</si>
  <si>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</si>
  <si>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</si>
  <si>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</si>
  <si>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</si>
  <si>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</si>
  <si>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</si>
  <si>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</si>
  <si>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</si>
  <si>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</si>
  <si>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</si>
  <si>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</si>
  <si>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</si>
  <si>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</si>
  <si>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</si>
  <si>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</si>
  <si>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</si>
  <si>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</si>
  <si>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</si>
  <si>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</si>
  <si>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</si>
  <si>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</si>
  <si>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</si>
  <si>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</si>
  <si>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</si>
  <si>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</si>
  <si>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</si>
  <si>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</si>
  <si>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</si>
  <si>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</si>
  <si>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</si>
  <si>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</si>
  <si>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</si>
  <si>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</si>
  <si>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</si>
  <si>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</si>
  <si>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</si>
  <si>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</si>
  <si>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</si>
  <si>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</si>
  <si>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</si>
  <si>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</si>
  <si>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</si>
  <si>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</si>
  <si>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</si>
  <si>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</si>
  <si>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</si>
  <si>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</si>
  <si>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</si>
  <si>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</si>
  <si>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</si>
  <si>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</si>
  <si>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</si>
  <si>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</si>
  <si>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</si>
  <si>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</si>
  <si>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</si>
  <si>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</si>
  <si>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</si>
  <si>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</si>
  <si>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</si>
  <si>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</si>
  <si>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</si>
  <si>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</si>
  <si>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</si>
  <si>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</si>
  <si>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</si>
  <si>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</si>
  <si>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</si>
  <si>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</si>
  <si>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</si>
  <si>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</si>
  <si>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</si>
  <si>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</si>
  <si>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</si>
  <si>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</si>
  <si>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</si>
  <si>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</si>
  <si>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</si>
  <si>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</si>
  <si>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</si>
  <si>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</si>
  <si>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</si>
  <si>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</si>
  <si>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</si>
  <si>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</si>
  <si>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</si>
  <si>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</si>
  <si>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</si>
  <si>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</si>
  <si>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</si>
  <si>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</si>
  <si>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</si>
  <si>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</si>
  <si>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</si>
  <si>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</si>
  <si>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</si>
  <si>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</si>
  <si>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</si>
  <si>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</si>
  <si>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</si>
  <si>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</si>
  <si>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</si>
  <si>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</si>
  <si>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</si>
  <si>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</si>
  <si>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</si>
  <si>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</si>
  <si>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</si>
  <si>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</si>
  <si>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</si>
  <si>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</si>
  <si>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</si>
  <si>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</si>
  <si>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</si>
  <si>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</si>
  <si>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</si>
  <si>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</si>
  <si>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</si>
  <si>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</si>
  <si>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</si>
  <si>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</si>
  <si>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</si>
  <si>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</si>
  <si>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</si>
  <si>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</si>
  <si>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</si>
  <si>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</si>
  <si>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</si>
  <si>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</si>
  <si>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</si>
  <si>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</si>
  <si>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</si>
  <si>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</si>
  <si>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</si>
  <si>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</si>
  <si>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</si>
  <si>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</si>
  <si>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</si>
  <si>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</si>
  <si>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</si>
  <si>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</si>
  <si>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</si>
  <si>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</si>
  <si>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</si>
  <si>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</si>
  <si>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</si>
  <si>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</si>
  <si>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</si>
  <si>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</si>
  <si>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</si>
  <si>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</si>
  <si>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</si>
  <si>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</si>
  <si>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</si>
  <si>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</si>
  <si>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</si>
  <si>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</si>
  <si>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</si>
  <si>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</si>
  <si>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</si>
  <si>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</si>
  <si>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</si>
  <si>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</si>
  <si>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</si>
  <si>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</si>
  <si>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</si>
  <si>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</si>
  <si>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</si>
  <si>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</si>
  <si>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</si>
  <si>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</si>
  <si>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</si>
  <si>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</si>
  <si>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</si>
  <si>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</si>
  <si>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</si>
  <si>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</si>
  <si>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</si>
  <si>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</si>
  <si>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</si>
  <si>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</si>
  <si>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</si>
  <si>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</si>
  <si>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</si>
  <si>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</si>
  <si>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</si>
  <si>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</si>
  <si>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</si>
  <si>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</si>
  <si>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</si>
  <si>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</si>
  <si>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</si>
  <si>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</si>
  <si>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</si>
  <si>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</si>
  <si>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</si>
  <si>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</si>
  <si>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</si>
  <si>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</si>
  <si>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</si>
  <si>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</si>
  <si>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</si>
  <si>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</si>
  <si>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</si>
  <si>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</si>
  <si>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</si>
  <si>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</si>
  <si>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</si>
  <si>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</si>
  <si>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</si>
  <si>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</si>
  <si>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</si>
  <si>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</si>
  <si>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</si>
  <si>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</si>
  <si>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</si>
  <si>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</si>
  <si>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</si>
  <si>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</si>
  <si>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</si>
  <si>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</si>
  <si>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</si>
  <si>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</si>
  <si>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</si>
  <si>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</si>
  <si>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</si>
  <si>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</si>
  <si>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</si>
  <si>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</si>
  <si>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</si>
  <si>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</si>
  <si>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</si>
  <si>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</si>
  <si>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</si>
  <si>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</si>
  <si>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</si>
  <si>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</si>
  <si>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</si>
  <si>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</si>
  <si>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</si>
  <si>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</si>
  <si>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</si>
  <si>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</si>
  <si>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</si>
  <si>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</si>
  <si>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</si>
  <si>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</si>
  <si>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</si>
  <si>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</si>
  <si>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</si>
  <si>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</si>
  <si>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</si>
  <si>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</si>
  <si>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</si>
  <si>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</si>
  <si>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</si>
  <si>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</si>
  <si>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</si>
  <si>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</si>
  <si>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</si>
  <si>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</si>
  <si>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</si>
  <si>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</si>
  <si>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</si>
  <si>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</si>
  <si>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</si>
  <si>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</si>
  <si>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</si>
  <si>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</si>
  <si>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</si>
  <si>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</si>
  <si>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</si>
  <si>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</si>
  <si>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</si>
  <si>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</si>
  <si>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</si>
  <si>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</si>
  <si>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</si>
  <si>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</si>
  <si>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</si>
  <si>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</si>
  <si>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</si>
  <si>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</si>
  <si>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</si>
  <si>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</si>
  <si>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</si>
  <si>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</si>
  <si>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</si>
  <si>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</si>
  <si>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</si>
  <si>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</si>
  <si>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</si>
  <si>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</si>
  <si>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</si>
  <si>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</si>
  <si>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</si>
  <si>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</si>
  <si>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</si>
  <si>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</si>
  <si>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</si>
  <si>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</si>
  <si>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</si>
  <si>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</si>
  <si>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</si>
  <si>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</si>
  <si>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</si>
  <si>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</si>
  <si>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</si>
  <si>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</si>
  <si>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</si>
  <si>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</si>
  <si>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</si>
  <si>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</si>
  <si>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</si>
  <si>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</si>
  <si>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</si>
  <si>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</si>
  <si>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</si>
  <si>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</si>
  <si>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</si>
  <si>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</si>
  <si>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</si>
  <si>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</si>
  <si>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</si>
  <si>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</si>
  <si>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</si>
  <si>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</si>
  <si>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</si>
  <si>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</si>
  <si>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</si>
  <si>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</si>
  <si>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</si>
  <si>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</si>
  <si>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</si>
  <si>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</si>
  <si>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</si>
  <si>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</si>
  <si>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</si>
  <si>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</si>
  <si>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</si>
  <si>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</si>
  <si>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</si>
  <si>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</si>
  <si>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</si>
  <si>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</si>
  <si>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</si>
  <si>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</si>
  <si>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</si>
  <si>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</si>
  <si>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</si>
  <si>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</si>
  <si>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</si>
  <si>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</si>
  <si>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</si>
  <si>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</si>
  <si>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</si>
  <si>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</si>
  <si>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</si>
  <si>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</si>
  <si>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</si>
  <si>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</si>
  <si>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</si>
  <si>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</si>
  <si>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</si>
  <si>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</si>
  <si>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</si>
  <si>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</si>
  <si>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</si>
  <si>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</si>
  <si>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</si>
  <si>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</si>
  <si>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</si>
  <si>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</si>
  <si>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</si>
  <si>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</si>
  <si>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</si>
  <si>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</si>
  <si>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</si>
  <si>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</si>
  <si>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</si>
  <si>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</si>
  <si>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</si>
  <si>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</si>
  <si>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</si>
  <si>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</si>
  <si>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</si>
  <si>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</si>
  <si>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</si>
  <si>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</si>
  <si>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</si>
  <si>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</si>
  <si>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</si>
  <si>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</si>
  <si>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</si>
  <si>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</si>
  <si>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</si>
  <si>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</si>
  <si>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</si>
  <si>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</si>
  <si>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</si>
  <si>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</si>
  <si>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</si>
  <si>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</si>
  <si>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</si>
  <si>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</si>
  <si>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</si>
  <si>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</si>
  <si>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</si>
  <si>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</si>
  <si>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</si>
  <si>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</si>
  <si>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</si>
  <si>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</si>
  <si>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</si>
  <si>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</si>
  <si>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</si>
  <si>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</si>
  <si>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</si>
  <si>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</si>
  <si>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</si>
  <si>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</si>
  <si>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</si>
  <si>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</si>
  <si>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</si>
  <si>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</si>
  <si>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</si>
  <si>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</si>
  <si>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</si>
  <si>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</si>
  <si>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</si>
  <si>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</si>
  <si>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</si>
  <si>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</si>
  <si>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</si>
  <si>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</si>
  <si>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</si>
  <si>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</si>
  <si>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</si>
  <si>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</si>
  <si>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</si>
  <si>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</si>
  <si>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</si>
  <si>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</si>
  <si>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</si>
  <si>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</si>
  <si>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</si>
  <si>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</si>
  <si>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</si>
  <si>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</si>
  <si>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</si>
  <si>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</si>
  <si>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</si>
  <si>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</si>
  <si>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</si>
  <si>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</si>
  <si>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</si>
  <si>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</si>
  <si>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</si>
  <si>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</si>
  <si>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</si>
  <si>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</si>
  <si>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</si>
  <si>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</si>
  <si>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</si>
  <si>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</si>
  <si>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</si>
  <si>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</si>
  <si>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</si>
  <si>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</si>
  <si>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</si>
  <si>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</si>
  <si>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</si>
  <si>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</si>
  <si>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</si>
  <si>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</si>
  <si>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</si>
  <si>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</si>
  <si>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</si>
  <si>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</si>
  <si>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</si>
  <si>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</si>
  <si>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</si>
  <si>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</si>
  <si>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</si>
  <si>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</si>
  <si>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</si>
  <si>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</si>
  <si>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</si>
  <si>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</si>
  <si>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</si>
  <si>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</si>
  <si>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</si>
  <si>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</si>
  <si>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</si>
  <si>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</si>
  <si>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</si>
  <si>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</si>
  <si>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</si>
  <si>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</si>
  <si>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</si>
  <si>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</si>
  <si>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</si>
  <si>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</si>
  <si>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</si>
  <si>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</si>
  <si>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</si>
  <si>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</si>
  <si>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</si>
  <si>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</si>
  <si>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</si>
  <si>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</si>
  <si>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</si>
  <si>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</si>
  <si>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</si>
  <si>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</si>
  <si>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</si>
  <si>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</si>
  <si>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</si>
  <si>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</si>
  <si>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</si>
  <si>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</si>
  <si>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</si>
  <si>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</si>
  <si>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</si>
  <si>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</si>
  <si>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</si>
  <si>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</si>
  <si>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</si>
  <si>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</si>
  <si>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</si>
  <si>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</si>
  <si>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</si>
  <si>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</si>
  <si>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</si>
  <si>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</si>
  <si>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</si>
  <si>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</si>
  <si>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</si>
  <si>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</si>
  <si>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</si>
  <si>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</si>
  <si>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</si>
  <si>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</si>
  <si>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</si>
  <si>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</si>
  <si>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</si>
  <si>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</si>
  <si>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</si>
  <si>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</si>
  <si>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</si>
  <si>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</si>
  <si>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</si>
  <si>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</si>
  <si>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</si>
  <si>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</si>
  <si>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</si>
  <si>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</si>
  <si>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</si>
  <si>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</si>
  <si>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</si>
  <si>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</si>
  <si>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</si>
  <si>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</si>
  <si>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</si>
  <si>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</si>
  <si>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</si>
  <si>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</si>
  <si>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</si>
  <si>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</si>
  <si>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</si>
  <si>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</si>
  <si>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</si>
  <si>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</si>
  <si>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</si>
  <si>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</si>
  <si>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</si>
  <si>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</si>
  <si>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</si>
  <si>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</si>
  <si>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</si>
  <si>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</si>
  <si>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</si>
  <si>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</si>
  <si>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</si>
  <si>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</si>
  <si>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</si>
  <si>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</si>
  <si>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</si>
  <si>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</si>
  <si>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</si>
  <si>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</si>
  <si>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</si>
  <si>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</si>
  <si>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</si>
  <si>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</si>
  <si>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</si>
  <si>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</si>
  <si>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</si>
  <si>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</si>
  <si>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</si>
  <si>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</si>
  <si>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</si>
  <si>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</si>
  <si>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</si>
  <si>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</si>
  <si>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</si>
  <si>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</si>
  <si>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</si>
  <si>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</si>
  <si>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</si>
  <si>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</si>
  <si>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</si>
  <si>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</si>
  <si>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</si>
  <si>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</si>
  <si>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</si>
  <si>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</si>
  <si>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</si>
  <si>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</si>
  <si>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</si>
  <si>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</si>
  <si>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</si>
  <si>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</si>
  <si>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</si>
  <si>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</si>
  <si>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</si>
  <si>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</si>
  <si>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</si>
  <si>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</si>
  <si>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</si>
  <si>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</si>
  <si>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</si>
  <si>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</si>
  <si>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</si>
  <si>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</si>
  <si>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</si>
  <si>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</si>
  <si>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</si>
  <si>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</si>
  <si>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</si>
  <si>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</si>
  <si>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</si>
  <si>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</si>
  <si>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</si>
  <si>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</si>
  <si>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</si>
  <si>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</si>
  <si>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</si>
  <si>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</si>
  <si>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</si>
  <si>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</si>
  <si>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</si>
  <si>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</si>
  <si>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</si>
  <si>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</si>
  <si>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</si>
  <si>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</si>
  <si>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</si>
  <si>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</si>
  <si>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</si>
  <si>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</si>
  <si>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</si>
  <si>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</si>
  <si>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</si>
  <si>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</si>
  <si>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</si>
  <si>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</si>
  <si>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</si>
  <si>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</si>
  <si>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</si>
  <si>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</si>
  <si>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</si>
  <si>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</si>
  <si>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</si>
  <si>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</si>
  <si>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</si>
  <si>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</si>
  <si>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</si>
  <si>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</si>
  <si>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</si>
  <si>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</si>
  <si>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</si>
  <si>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</si>
  <si>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</si>
  <si>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</si>
  <si>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</si>
  <si>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</si>
  <si>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</si>
  <si>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</si>
  <si>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</si>
  <si>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</si>
  <si>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</si>
  <si>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</si>
  <si>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</si>
  <si>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</si>
  <si>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</si>
  <si>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</si>
  <si>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</si>
  <si>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</si>
  <si>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</si>
  <si>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</si>
  <si>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</si>
  <si>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</si>
  <si>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</si>
  <si>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</si>
  <si>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</si>
  <si>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</si>
  <si>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</si>
  <si>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</si>
  <si>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</si>
  <si>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</si>
  <si>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</si>
  <si>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</si>
  <si>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</si>
  <si>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</si>
  <si>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</si>
  <si>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</si>
  <si>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</si>
  <si>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</si>
  <si>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</si>
  <si>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</si>
  <si>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</si>
  <si>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</si>
  <si>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</si>
  <si>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</si>
  <si>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</si>
  <si>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</si>
  <si>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</si>
  <si>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</si>
  <si>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</si>
  <si>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</si>
  <si>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</si>
  <si>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</si>
  <si>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</si>
  <si>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</si>
  <si>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</si>
  <si>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</si>
  <si>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</si>
  <si>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</si>
  <si>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</si>
  <si>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</si>
  <si>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</si>
  <si>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</si>
  <si>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</si>
  <si>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</si>
  <si>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</si>
  <si>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</si>
  <si>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</si>
  <si>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</si>
  <si>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</si>
  <si>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</si>
  <si>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</si>
  <si>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</si>
  <si>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</si>
  <si>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</si>
  <si>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</si>
  <si>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</si>
  <si>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</si>
  <si>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</si>
  <si>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</si>
  <si>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</si>
  <si>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</si>
  <si>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</si>
  <si>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</si>
  <si>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</si>
  <si>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</si>
  <si>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</si>
  <si>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</si>
  <si>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</si>
  <si>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</si>
  <si>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</si>
  <si>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</si>
  <si>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</si>
  <si>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</si>
  <si>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</si>
  <si>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</si>
  <si>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</si>
  <si>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</si>
  <si>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</si>
  <si>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</si>
  <si>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</si>
  <si>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</si>
  <si>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</si>
  <si>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</si>
  <si>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</si>
  <si>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</si>
  <si>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</si>
  <si>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</si>
  <si>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</si>
  <si>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</si>
  <si>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</si>
  <si>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</si>
  <si>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</si>
  <si>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</si>
  <si>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</si>
  <si>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</si>
  <si>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</si>
  <si>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</si>
  <si>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</si>
  <si>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</si>
  <si>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</si>
  <si>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</si>
  <si>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</si>
  <si>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</si>
  <si>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</si>
  <si>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</si>
  <si>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</si>
  <si>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</si>
  <si>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</si>
  <si>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</si>
  <si>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</si>
  <si>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</si>
  <si>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</si>
  <si>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</si>
  <si>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</si>
  <si>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</si>
  <si>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</si>
  <si>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</si>
  <si>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</si>
  <si>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</si>
  <si>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</si>
  <si>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</si>
  <si>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</si>
  <si>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</si>
  <si>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</si>
  <si>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</si>
  <si>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</si>
  <si>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</si>
  <si>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</si>
  <si>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</si>
  <si>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</si>
  <si>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</si>
  <si>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</si>
  <si>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</si>
  <si>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</si>
  <si>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</si>
  <si>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</si>
  <si>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</si>
  <si>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</si>
  <si>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</si>
  <si>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</si>
  <si>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</si>
  <si>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</si>
  <si>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</si>
  <si>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</si>
  <si>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</si>
  <si>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</si>
  <si>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</si>
  <si>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</si>
  <si>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</si>
  <si>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</si>
  <si>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</si>
  <si>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</si>
  <si>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</si>
  <si>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</si>
  <si>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</si>
  <si>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</si>
  <si>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</si>
  <si>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</si>
  <si>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</si>
  <si>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</si>
  <si>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</si>
  <si>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</si>
  <si>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</si>
  <si>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</si>
  <si>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</si>
  <si>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</si>
  <si>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</si>
  <si>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</si>
  <si>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</si>
  <si>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</si>
  <si>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</si>
  <si>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</si>
  <si>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</si>
  <si>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</si>
  <si>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</si>
  <si>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</si>
  <si>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</si>
  <si>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</si>
  <si>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</si>
  <si>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</si>
  <si>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</si>
  <si>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</si>
  <si>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</si>
  <si>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</si>
  <si>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</si>
  <si>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</si>
  <si>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</si>
  <si>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</si>
  <si>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</si>
  <si>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</si>
  <si>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</si>
  <si>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</si>
  <si>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</si>
  <si>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</si>
  <si>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</si>
  <si>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</si>
  <si>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</si>
  <si>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</si>
  <si>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</si>
  <si>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</si>
  <si>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</si>
  <si>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</si>
  <si>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</si>
  <si>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</si>
  <si>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</si>
  <si>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</si>
  <si>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</si>
  <si>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</si>
  <si>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</si>
  <si>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</si>
  <si>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</si>
  <si>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</si>
  <si>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</si>
  <si>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</si>
  <si>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</si>
  <si>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</si>
  <si>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</si>
  <si>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</si>
  <si>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</si>
  <si>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</si>
  <si>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</si>
  <si>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</si>
  <si>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</si>
  <si>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</si>
  <si>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</si>
  <si>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</si>
  <si>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</si>
  <si>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</si>
  <si>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</si>
  <si>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</si>
  <si>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</si>
  <si>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</si>
  <si>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</si>
  <si>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</si>
  <si>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</si>
  <si>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</si>
  <si>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</si>
  <si>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</si>
  <si>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</si>
  <si>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</si>
  <si>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</si>
  <si>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</si>
  <si>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</si>
  <si>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</si>
  <si>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</si>
  <si>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</si>
  <si>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</si>
  <si>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</si>
  <si>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</si>
  <si>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</si>
  <si>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</si>
  <si>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</si>
  <si>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</si>
  <si>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</si>
  <si>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</si>
  <si>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</si>
  <si>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</si>
  <si>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</si>
  <si>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</si>
  <si>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</si>
  <si>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</si>
  <si>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</si>
  <si>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</si>
  <si>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</si>
  <si>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</si>
  <si>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</si>
  <si>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</si>
  <si>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</si>
  <si>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</si>
  <si>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</si>
  <si>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</si>
  <si>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</si>
  <si>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</si>
  <si>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</si>
  <si>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</si>
  <si>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</si>
  <si>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</si>
  <si>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</si>
  <si>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</si>
  <si>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</si>
  <si>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</si>
  <si>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</si>
  <si>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</si>
  <si>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</si>
  <si>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</si>
  <si>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</si>
  <si>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</si>
  <si>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</si>
  <si>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</si>
  <si>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</si>
  <si>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</si>
  <si>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</si>
  <si>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</si>
  <si>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</si>
  <si>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</si>
  <si>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</si>
  <si>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</si>
  <si>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</si>
  <si>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</si>
  <si>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</si>
  <si>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</si>
  <si>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</si>
  <si>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</si>
  <si>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</si>
  <si>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</si>
  <si>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</si>
  <si>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</si>
  <si>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</si>
  <si>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</si>
  <si>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</si>
  <si>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</si>
  <si>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</si>
  <si>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</si>
  <si>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</si>
  <si>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</si>
  <si>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</si>
  <si>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</si>
  <si>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</si>
  <si>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</si>
  <si>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</si>
  <si>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</si>
  <si>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</si>
  <si>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</si>
  <si>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</si>
  <si>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</si>
  <si>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</si>
  <si>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</si>
  <si>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</si>
  <si>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</si>
  <si>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</si>
  <si>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</si>
  <si>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</si>
  <si>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</si>
  <si>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</si>
  <si>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</si>
  <si>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</si>
  <si>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</si>
  <si>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</si>
  <si>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</si>
  <si>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</si>
  <si>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</si>
  <si>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</si>
  <si>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</si>
  <si>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</si>
  <si>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</si>
  <si>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</si>
  <si>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</si>
  <si>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</si>
  <si>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</si>
  <si>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</si>
  <si>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</si>
  <si>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</si>
  <si>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</si>
  <si>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</si>
  <si>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</si>
  <si>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</si>
  <si>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</si>
  <si>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</si>
  <si>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</si>
  <si>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</si>
  <si>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</si>
  <si>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</si>
  <si>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</si>
  <si>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</si>
  <si>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</si>
  <si>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</si>
  <si>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</si>
  <si>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</si>
  <si>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</si>
  <si>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</si>
  <si>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</si>
  <si>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</si>
  <si>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</si>
  <si>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</si>
  <si>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</si>
  <si>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</si>
  <si>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</si>
  <si>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</si>
  <si>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</si>
  <si>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</si>
  <si>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</si>
  <si>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</si>
  <si>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</si>
  <si>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</si>
  <si>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</si>
  <si>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</si>
  <si>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</si>
  <si>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</si>
  <si>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</si>
  <si>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</si>
  <si>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</si>
  <si>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</si>
  <si>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</si>
  <si>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</si>
  <si>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</si>
  <si>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</si>
  <si>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</si>
  <si>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</si>
  <si>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</si>
  <si>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</si>
  <si>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</si>
  <si>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</si>
  <si>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</si>
  <si>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</si>
  <si>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</si>
  <si>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</si>
  <si>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</si>
  <si>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</si>
  <si>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</si>
  <si>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</si>
  <si>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</si>
  <si>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</si>
  <si>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</si>
  <si>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</si>
  <si>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</si>
  <si>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</si>
  <si>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</si>
  <si>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</si>
  <si>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</si>
  <si>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</si>
  <si>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</si>
  <si>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</si>
  <si>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</si>
  <si>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</si>
  <si>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</si>
  <si>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</si>
  <si>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</si>
  <si>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</si>
  <si>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</si>
  <si>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</si>
  <si>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</si>
  <si>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</si>
  <si>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</si>
  <si>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</si>
  <si>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</si>
  <si>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</si>
  <si>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</si>
  <si>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</si>
  <si>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</si>
  <si>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</si>
  <si>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</si>
  <si>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</si>
  <si>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</si>
  <si>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</si>
  <si>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</si>
  <si>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</si>
  <si>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</si>
  <si>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</si>
  <si>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</si>
  <si>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</si>
  <si>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</si>
  <si>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</si>
  <si>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</si>
  <si>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</si>
  <si>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</si>
  <si>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</si>
  <si>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</si>
  <si>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</si>
  <si>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</si>
  <si>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</si>
  <si>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</si>
  <si>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</si>
  <si>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</si>
  <si>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</si>
  <si>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</si>
  <si>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</si>
  <si>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</si>
  <si>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</si>
  <si>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</si>
  <si>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</si>
  <si>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</si>
  <si>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</si>
  <si>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</si>
  <si>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</si>
  <si>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</si>
  <si>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</si>
  <si>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</si>
  <si>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</si>
  <si>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</si>
  <si>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</si>
  <si>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</si>
  <si>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</si>
  <si>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</si>
  <si>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</si>
  <si>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</si>
  <si>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</si>
  <si>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</si>
  <si>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</si>
  <si>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</si>
  <si>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</si>
  <si>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</si>
  <si>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</si>
  <si>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</si>
  <si>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</si>
  <si>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</si>
  <si>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</si>
  <si>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</si>
  <si>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</si>
  <si>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</si>
  <si>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</si>
  <si>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</si>
  <si>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</si>
  <si>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</si>
  <si>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</si>
  <si>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</si>
  <si>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</si>
  <si>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</si>
  <si>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</si>
  <si>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</si>
  <si>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</si>
  <si>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</si>
  <si>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</si>
  <si>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</si>
  <si>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</si>
  <si>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</si>
  <si>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</si>
  <si>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</si>
  <si>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</si>
  <si>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</si>
  <si>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</si>
  <si>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</si>
  <si>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</si>
  <si>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</si>
  <si>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</si>
  <si>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</si>
  <si>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</si>
  <si>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</si>
  <si>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</si>
  <si>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</si>
  <si>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</si>
  <si>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</si>
  <si>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</si>
  <si>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</si>
  <si>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</si>
  <si>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</si>
  <si>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</si>
  <si>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</si>
  <si>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</si>
  <si>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</si>
  <si>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</si>
  <si>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</si>
  <si>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</si>
  <si>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</si>
  <si>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</si>
  <si>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</si>
  <si>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</si>
  <si>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</si>
  <si>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</si>
  <si>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</si>
  <si>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</si>
  <si>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</si>
  <si>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</si>
  <si>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</si>
  <si>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</si>
  <si>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</si>
  <si>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</si>
  <si>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</si>
  <si>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</si>
  <si>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</si>
  <si>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</si>
  <si>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</si>
  <si>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</si>
  <si>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</si>
  <si>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</si>
  <si>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</si>
  <si>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</si>
  <si>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</si>
  <si>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</si>
  <si>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</si>
  <si>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</si>
  <si>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</si>
  <si>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</si>
  <si>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</si>
  <si>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</si>
  <si>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</si>
  <si>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</si>
  <si>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</si>
  <si>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</si>
  <si>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</si>
  <si>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</si>
  <si>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</si>
  <si>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</si>
  <si>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</si>
  <si>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</si>
  <si>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</si>
  <si>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</si>
  <si>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</si>
  <si>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</si>
  <si>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</si>
  <si>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</si>
  <si>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</si>
  <si>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</si>
  <si>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</si>
  <si>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</si>
  <si>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</si>
  <si>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</si>
  <si>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</si>
  <si>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</si>
  <si>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</si>
  <si>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</si>
  <si>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</si>
  <si>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</si>
  <si>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</si>
  <si>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</si>
  <si>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</si>
  <si>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</si>
  <si>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</si>
  <si>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</si>
  <si>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</si>
  <si>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</si>
  <si>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</si>
  <si>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</si>
  <si>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</si>
  <si>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</si>
  <si>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</si>
  <si>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</si>
  <si>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</si>
  <si>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</si>
  <si>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</si>
  <si>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</si>
  <si>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</si>
  <si>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</si>
  <si>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</si>
  <si>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</si>
  <si>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</si>
  <si>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</si>
  <si>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</si>
  <si>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</si>
  <si>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</si>
  <si>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</si>
  <si>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</si>
  <si>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</si>
  <si>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</si>
  <si>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</si>
  <si>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</si>
  <si>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</si>
  <si>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</si>
  <si>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</si>
  <si>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</si>
  <si>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</si>
  <si>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</si>
  <si>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</si>
  <si>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</si>
  <si>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</si>
  <si>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</si>
  <si>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</si>
  <si>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</si>
  <si>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</si>
  <si>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</si>
  <si>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</si>
  <si>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</si>
  <si>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</si>
  <si>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</si>
  <si>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</si>
  <si>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</si>
  <si>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</si>
  <si>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</si>
  <si>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</si>
  <si>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</si>
  <si>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</si>
  <si>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</si>
  <si>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</si>
  <si>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</si>
  <si>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</si>
  <si>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</si>
  <si>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</si>
  <si>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</si>
  <si>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</si>
  <si>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</si>
  <si>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</si>
  <si>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</si>
  <si>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</si>
  <si>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</si>
  <si>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</si>
  <si>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</si>
  <si>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</si>
  <si>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</si>
  <si>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</si>
  <si>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</si>
  <si>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</si>
  <si>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</si>
  <si>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</si>
  <si>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</si>
  <si>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</si>
  <si>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</si>
  <si>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</si>
  <si>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</si>
  <si>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</si>
  <si>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</si>
  <si>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</si>
  <si>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</si>
  <si>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</si>
  <si>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</si>
  <si>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</si>
  <si>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</si>
  <si>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</si>
  <si>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</si>
  <si>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</si>
  <si>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</si>
  <si>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</si>
  <si>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</si>
  <si>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</si>
  <si>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</si>
  <si>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</si>
  <si>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</si>
  <si>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</si>
  <si>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</si>
  <si>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</si>
  <si>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</si>
  <si>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</si>
  <si>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</si>
  <si>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</si>
  <si>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</si>
  <si>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</si>
  <si>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</si>
  <si>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</si>
  <si>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</si>
  <si>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</si>
  <si>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</si>
  <si>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</si>
  <si>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</si>
  <si>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</si>
  <si>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</si>
  <si>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</si>
  <si>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</si>
  <si>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</si>
  <si>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</si>
  <si>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</si>
  <si>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</si>
  <si>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</si>
  <si>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</si>
  <si>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</si>
  <si>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</si>
  <si>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</si>
  <si>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</si>
  <si>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</si>
  <si>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</si>
  <si>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</si>
  <si>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</si>
  <si>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</si>
  <si>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</si>
  <si>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</si>
  <si>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</si>
  <si>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</si>
  <si>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</si>
  <si>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</si>
  <si>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</si>
  <si>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</si>
  <si>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</si>
  <si>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</si>
  <si>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</si>
  <si>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</si>
  <si>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</si>
  <si>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</si>
  <si>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</si>
  <si>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</si>
  <si>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</si>
  <si>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</si>
  <si>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</si>
  <si>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</si>
  <si>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</si>
  <si>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</si>
  <si>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</si>
  <si>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</si>
  <si>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</si>
  <si>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</si>
  <si>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</si>
  <si>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</si>
  <si>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</si>
  <si>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</si>
  <si>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</si>
  <si>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</si>
  <si>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</si>
  <si>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</si>
  <si>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</si>
  <si>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</si>
  <si>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</si>
  <si>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</si>
  <si>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</si>
  <si>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</si>
  <si>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</si>
  <si>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</si>
  <si>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</si>
  <si>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</si>
  <si>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</si>
  <si>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</si>
  <si>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</si>
  <si>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</si>
  <si>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</si>
  <si>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</si>
  <si>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</si>
  <si>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</si>
  <si>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</si>
  <si>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</si>
  <si>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</si>
  <si>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</si>
  <si>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</si>
  <si>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</si>
  <si>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</si>
  <si>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</si>
  <si>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</si>
  <si>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</si>
  <si>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</si>
  <si>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</si>
  <si>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</si>
  <si>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</si>
  <si>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</si>
  <si>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</si>
  <si>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</si>
  <si>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</si>
  <si>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</si>
  <si>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</si>
  <si>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</si>
  <si>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</si>
  <si>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</si>
  <si>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</si>
  <si>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</si>
  <si>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</si>
  <si>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</si>
  <si>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</si>
  <si>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</si>
  <si>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</si>
  <si>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</si>
  <si>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</si>
  <si>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</si>
  <si>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</si>
  <si>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</si>
  <si>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</si>
  <si>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</si>
  <si>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</si>
  <si>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</si>
  <si>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</si>
  <si>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</si>
  <si>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</si>
  <si>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</si>
  <si>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</si>
  <si>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</si>
  <si>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</si>
  <si>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</si>
  <si>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</si>
  <si>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</si>
  <si>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</si>
  <si>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</si>
  <si>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</si>
  <si>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</si>
  <si>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</si>
  <si>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</si>
  <si>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</si>
  <si>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</si>
  <si>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</si>
  <si>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</si>
  <si>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</si>
  <si>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</si>
  <si>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</si>
  <si>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</si>
  <si>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</si>
  <si>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</si>
  <si>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</si>
  <si>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</si>
  <si>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</si>
  <si>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</si>
  <si>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</si>
  <si>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</si>
  <si>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</si>
  <si>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</si>
  <si>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</si>
  <si>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</si>
  <si>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</si>
  <si>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</si>
  <si>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</si>
  <si>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</si>
  <si>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</si>
  <si>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</si>
  <si>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</si>
  <si>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</si>
  <si>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</si>
  <si>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</si>
  <si>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</si>
  <si>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</si>
  <si>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</si>
  <si>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</si>
  <si>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</si>
  <si>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</si>
  <si>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</si>
  <si>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</si>
  <si>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</si>
  <si>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</si>
  <si>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</si>
  <si>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</si>
  <si>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</si>
  <si>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</si>
  <si>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</si>
  <si>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</si>
  <si>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</si>
  <si>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</si>
  <si>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</si>
  <si>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</si>
  <si>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</si>
  <si>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</si>
  <si>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</si>
  <si>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</si>
  <si>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</si>
  <si>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</si>
  <si>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</si>
  <si>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</si>
  <si>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</si>
  <si>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</si>
  <si>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</si>
  <si>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</si>
  <si>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</si>
  <si>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</si>
  <si>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</si>
  <si>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</si>
  <si>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</si>
  <si>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</si>
  <si>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</si>
  <si>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</si>
  <si>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</si>
  <si>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</si>
  <si>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</si>
  <si>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</si>
  <si>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</si>
  <si>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</si>
  <si>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</si>
  <si>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</si>
  <si>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</si>
  <si>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</si>
  <si>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</si>
  <si>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</si>
  <si>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</si>
  <si>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</si>
  <si>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</si>
  <si>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</si>
  <si>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</si>
  <si>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</si>
  <si>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</si>
  <si>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</si>
  <si>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</si>
  <si>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</si>
  <si>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</si>
  <si>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</si>
  <si>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</si>
  <si>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</si>
  <si>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</si>
  <si>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</si>
  <si>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</si>
  <si>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</si>
  <si>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</si>
  <si>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</si>
  <si>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</si>
  <si>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</si>
  <si>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</si>
  <si>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</si>
  <si>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</si>
  <si>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</si>
  <si>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</si>
  <si>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</si>
  <si>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</si>
  <si>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</si>
  <si>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</si>
  <si>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</si>
  <si>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</si>
  <si>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</si>
  <si>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</si>
  <si>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</si>
  <si>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</si>
  <si>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</si>
  <si>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</si>
  <si>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</si>
  <si>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</si>
  <si>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</si>
  <si>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</si>
  <si>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</si>
  <si>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</si>
  <si>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</si>
  <si>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</si>
  <si>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</si>
  <si>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</si>
  <si>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</si>
  <si>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</si>
  <si>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</si>
  <si>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</si>
  <si>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</si>
  <si>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</si>
  <si>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</si>
  <si>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</si>
  <si>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</si>
  <si>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</si>
  <si>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</si>
  <si>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</si>
  <si>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 xml:space="preserve">ETA 45 min </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</si>
  <si>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</si>
  <si>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</si>
  <si>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</si>
  <si>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</si>
  <si>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</si>
  <si>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</si>
  <si>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</si>
  <si>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EM team on the way need 90 Min</t>
  </si>
  <si>
    <t>NO PCM</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</si>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</sst>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295.73016377315071</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9.2223958337854128E-2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5.0846643520344514E-2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5.6622106487338897E-2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4.9550347226613667E-2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3.2999421302520204E-2</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45958.678589699077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45958.678589699077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45958.678589699077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45958.678589699077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45958.678589699077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45958.678589699077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45958.678589699077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45958.678589699077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45958.678589699077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45958.678589699077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45958.678589699077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45958.678589699077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45958.678589699077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45958.678589699077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45958.678589699077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45958.678589699077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45958.678589699077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45958.678589699077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45958.678589699077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45958.678589699077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45958.678589699077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45958.678589699077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45958.678589699077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45958.678589699077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45958.678589699077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45958.678589699077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45958.678589699077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45958.678589699077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45958.678589699077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45958.678589699077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45958.678589699077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45958.678589699077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45958.678589699077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45958.678589699077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45958.678589699077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45958.678589699077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45958.678589699077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45958.678589699077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45958.678589699077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45958.678589699077</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45958.678589699077</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E83D9BAB-6953-4A11-8FCC-68D62B5A68B4}"/>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133.67875173611537</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30004</v>
      </c>
      <c r="E4" s="114" t="s">
        <v>39087</v>
      </c>
      <c r="F4" s="115">
        <v>45958.660115740742</v>
      </c>
      <c r="G4" s="116">
        <f ca="1">IFERROR(NOW()-F4,"-")</f>
        <v>1.8473958334652707E-2</v>
      </c>
      <c r="H4" s="115">
        <v>45958.649699074071</v>
      </c>
      <c r="I4" s="18" t="str">
        <f>IFERROR(VLOOKUP(D4,DB!A:F,6,0),"")</f>
        <v>Generator-SG</v>
      </c>
      <c r="J4" s="18" t="str">
        <f>IFERROR(VLOOKUP(D4,DB!A:G,7,0),"")</f>
        <v>Dead</v>
      </c>
      <c r="K4" s="19" t="s">
        <v>39093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45958.678589699077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45958.678589699077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45958.678589699077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45958.678589699077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45958.678589699077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45958.678589699077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45958.678589699077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45958.678589699077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45958.678589699077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45958.678589699077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45958.678589699077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45958.678589699077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45958.678589699077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45958.678589699077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45958.678589699077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45958.678589699077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45958.678589699077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45958.678589699077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45958.678589699077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45958.678589699077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45958.678589699077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45958.678589699077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45958.678589699077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45958.678589699077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45958.678589699077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45958.678589699077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45958.678589699077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45958.678589699077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45958.678589699077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45958.678589699077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45958.678589699077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45958.678589699077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45958.678589699077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45958.678589699077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45958.678589699077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45958.678589699077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45958.678589699077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45958.678589699077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45958.678589699077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45958.678589699077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45958.678589699077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45958.678589699077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45958.678589699077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45958.678589699077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45958.678589699077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45958.678589699077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45958.678589699077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45958.678589699077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45958.678589699077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45958.678589699077</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45958.678589699077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45958.678589699077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45958.678589699077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45958.678589699077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45958.678589699077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45958.678589699077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45958.678589699077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45958.678589699077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45958.678589699077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45958.678589699077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45958.678589699077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45958.678589699077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45958.678589699077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45958.678589699077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45958.678589699077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45958.678589699077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45958.678589699077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45958.678589699077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45958.678589699077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45958.678589699077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45958.678589699077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45958.678589699077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45958.678589699077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45958.678589699077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45958.678589699077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45958.678589699077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45958.678589699077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45958.678589699077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45958.678589699077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45958.678589699077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45958.678589699077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45958.678589699077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45958.678589699077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45958.678589699077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45958.678589699077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45958.678589699077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45958.678589699077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45958.678589699077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45958.678589699077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45958.678589699077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45958.678589699077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45958.678589699077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45958.678589699077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45958.678589699077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45958.678589699077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45958.678589699077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45958.678589699077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45958.678589699077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45958.678589699077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45958.678589699077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45958.678589699077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45958.678589699077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45958.678589699077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45958.678589699077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45958.678589699077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45958.678589699077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45958.678589699077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45958.678589699077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45958.678589699077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45958.678589699077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45958.678589699077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45958.678589699077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45958.678589699077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45958.678589699077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45958.678589699077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45958.678589699077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45958.678589699077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45958.678589699077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45958.678589699077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45958.678589699077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45958.678589699077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45958.678589699077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45958.678589699077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45958.678589699077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45958.678589699077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45958.678589699077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45958.678589699077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45958.678589699077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45958.678589699077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45958.678589699077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45958.678589699077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45958.678589699077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45958.678589699077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45958.678589699077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45958.678589699077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45958.678589699077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45958.678589699077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45958.678589699077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45958.678589699077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45958.678589699077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45958.678589699077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45958.678589699077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45958.678589699077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45958.678589699077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45958.678589699077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45958.678589699077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45958.678589699077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45958.678589699077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45958.678589699077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45958.678589699077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45958.678589699077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45958.678589699077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45958.678589699077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45958.678589699077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45958.678589699077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45958.678589699077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45958.678589699077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45958.678589699077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45958.678589699077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45958.678589699077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45958.678589699077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45958.678589699077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45958.678589699077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45958.678589699077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45958.678589699077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45958.678589699077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45958.678589699077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45958.678589699077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45958.678589699077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45958.678589699077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45958.678589699077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45958.678589699077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45958.678589699077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45958.678589699077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45958.678589699077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45958.678589699077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45958.678589699077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45958.678589699077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45958.678589699077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45958.678589699077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45958.678589699077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45958.678589699077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45958.678589699077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45958.678589699077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45958.678589699077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45958.678589699077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45958.678589699077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45958.678589699077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45958.678589699077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45958.678589699077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45958.678589699077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45958.678589699077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45958.678589699077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45958.678589699077</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63" t="s">
        <v>20220</v>
      </c>
      <c r="E2" s="18" t="s">
        <v>38998</v>
      </c>
      <c r="F2" s="20">
        <v>45958.578564814816</v>
      </c>
      <c r="G2" s="21">
        <f t="shared" ref="G2:G7" ca="1" si="0">IFERROR(NOW()-F2,"-")</f>
        <v>0.10002488426107448</v>
      </c>
      <c r="H2" s="22">
        <v>45958.572777777779</v>
      </c>
      <c r="I2" s="19" t="str">
        <f>IFERROR(VLOOKUP(D2,DB!A:F,6,0),"")</f>
        <v>SCECO</v>
      </c>
      <c r="J2" s="18" t="str">
        <f>IFERROR(VLOOKUP(D2,DB!A:G,7,0),"")</f>
        <v>Dead</v>
      </c>
      <c r="K2" s="46" t="s">
        <v>39095</v>
      </c>
      <c r="L2" s="23" t="str">
        <f>IFERROR(VLOOKUP(D2,DB!A:I,9,0),"")</f>
        <v>Latis</v>
      </c>
    </row>
    <row r="3" spans="1:13" ht="15" customHeight="1">
      <c r="A3" s="19"/>
      <c r="B3" s="63" t="str">
        <f>IFERROR(VLOOKUP(D3,DB!A:K,11,0),"")</f>
        <v/>
      </c>
      <c r="C3" s="18"/>
      <c r="D3" s="18"/>
      <c r="E3" s="18"/>
      <c r="F3" s="20"/>
      <c r="G3" s="21">
        <f t="shared" ca="1" si="0"/>
        <v>45958.678589699077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45958.678589699077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45958.678589699077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45958.678589699077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45958.678589699077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45958.678589699077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45958.678589699077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45958.678589699077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45958.678589699077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45958.678589699077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45958.678589699077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45958.678589699077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45958.678589699077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45958.678589699077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45958.678589699077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45958.678589699077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45958.678589699077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45958.678589699077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45958.678589699077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45958.678589699077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45958.678589699077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45958.678589699077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45958.678589699077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45958.678589699077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45958.678589699077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45958.678589699077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45958.678589699077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45958.678589699077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45958.678589699077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45958.678589699077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45958.678589699077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45958.678589699077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45958.678589699077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45958.678589699077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45958.678589699077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45958.678589699077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45958.678589699077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45958.678589699077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45958.678589699077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45958.678589699077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45958.678589699077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45958.678589699077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45958.678589699077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45958.678589699077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45958.678589699077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45958.678589699077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45958.678589699077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45958.678589699077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45958.678589699077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45958.678589699077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45958.678589699077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45958.678589699077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45958.678589699077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45958.678589699077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45958.678589699077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45958.678589699077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45958.678589699077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45958.678589699077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45958.678589699077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45958.678589699077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45958.678589699077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45958.678589699077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45958.678589699077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45958.678589699077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45958.678589699077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45958.678589699077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45958.678589699077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45958.678589699077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45958.678589699077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45958.678589699077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45958.678589699077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45958.678589699077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45958.678589699077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45958.678589699077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45958.678589699077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45958.678589699077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45958.678589699077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45958.678589699077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45958.678589699077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45958.678589699077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45958.678589699077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45958.678589699077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45958.678589699077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45958.678589699077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45958.678589699077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45958.678589699077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45958.678589699077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45958.678589699077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45958.678589699077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45958.678589699077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45958.678589699077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45958.678589699077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45958.678589699077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45958.678589699077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45958.678589699077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45958.678589699077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45958.678589699077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45958.678589699077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45958.678589699077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45958.678589699077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45958.678589699077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45958.678589699077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45958.678589699077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45958.678589699077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45958.678589699077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45958.678589699077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45958.678589699077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45958.678589699077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45958.678589699077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45958.678589699077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45958.678589699077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45958.678589699077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45958.678589699077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45958.678589699077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45958.678589699077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45958.678589699077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45958.678589699077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45958.678589699077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45958.678589699077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45958.678589699077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45958.678589699077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45958.678589699077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45958.678589699077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45958.678589699077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45958.678589699077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45958.678589699077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45958.678589699077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45958.678589699077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45958.678589699077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45958.678589699077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45958.678589699077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45958.678589699077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45958.678589699077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45958.678589699077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45958.678589699077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45958.678589699077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45958.678589699077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45958.678589699077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45958.678589699077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45958.678589699077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45958.678589699077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45958.678589699077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45958.678589699077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45958.678589699077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45958.678589699077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45958.678589699077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45958.678589699077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45958.678589699077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45958.678589699077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45958.678589699077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45958.678589699077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45958.678589699077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45958.678589699077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45958.678589699077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45958.678589699077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45958.678589699077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45958.678589699077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45958.678589699077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45958.678589699077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45958.678589699077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45958.678589699077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45958.678589699077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45958.678589699077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45958.678589699077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45958.678589699077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45958.678589699077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45958.678589699077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45958.678589699077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45958.678589699077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45958.678589699077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45958.678589699077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45958.678589699077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45958.678589699077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45958.678589699077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45958.678589699077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45958.678589699077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45958.678589699077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45958.678589699077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45958.678589699077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45958.678589699077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45958.678589699077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45958.678589699077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45958.678589699077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45958.678589699077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45958.678589699077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45958.678589699077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45958.678589699077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45958.678589699077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45958.678589699077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45958.678589699077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45958.678589699077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45958.678589699077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45958.678589699077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45958.678589699077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45958.678589699077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45958.678589699077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45958.678589699077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45958.678589699077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45958.678589699077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45958.678589699077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45958.678589699077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45958.678589699077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45958.678589699077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45958.678589699077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45958.678589699077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45958.678589699077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45958.678589699077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45958.678589699077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45958.678589699077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45958.678589699077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45958.678589699077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45958.678589699077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45958.678589699077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45958.678589699077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45958.678589699077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45958.678589699077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45958.678589699077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45958.678589699077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45958.678589699077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45958.678589699077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45958.678589699077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45958.678589699077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45958.678589699077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45958.678589699077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45958.678589699077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45958.678589699077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45958.678589699077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45958.678589699077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45958.678589699077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45958.678589699077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45958.678589699077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45958.678589699077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45958.678589699077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45958.678589699077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45958.678589699077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45958.678589699077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45958.678589699077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45958.678589699077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45958.678589699077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45958.678589699077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45958.678589699077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45958.678589699077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45958.678589699077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45958.678589699077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45958.678589699077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45958.678589699077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45958.678589699077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45958.678589699077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45958.678589699077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45958.678589699077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45958.678589699077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45958.678589699077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45958.678589699077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45958.678589699077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45958.678589699077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45958.678589699077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45958.678589699077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45958.678589699077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45958.678589699077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45958.678589699077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45958.678589699077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45958.678589699077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45958.678589699077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45958.678589699077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45958.678589699077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45958.678589699077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45958.678589699077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45958.678589699077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45958.678589699077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45958.678589699077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45958.678589699077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45958.678589699077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45958.678589699077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45958.678589699077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45958.678589699077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45958.678589699077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45958.678589699077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45958.678589699077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45958.678589699077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45958.678589699077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45958.678589699077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45958.678589699077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45958.678589699077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45958.678589699077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45958.678589699077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45958.678589699077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45958.678589699077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45958.678589699077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45958.678589699077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45958.678589699077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45958.678589699077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45958.678589699077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45958.678589699077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45958.678589699077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45958.678589699077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45958.678589699077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45958.678589699077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45958.678589699077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45958.678589699077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45958.678589699077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45958.678589699077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45958.678589699077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45958.678589699077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45958.678589699077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45958.678589699077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45958.678589699077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45958.678589699077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45958.678589699077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45958.678589699077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45958.678589699077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45958.678589699077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45958.678589699077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45958.678589699077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45958.678589699077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45958.678589699077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45958.678589699077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45958.678589699077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45958.678589699077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45958.678589699077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45958.678589699077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45958.678589699077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45958.678589699077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45958.678589699077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45958.678589699077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45958.678589699077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45958.678589699077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45958.678589699077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45958.678589699077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45958.678589699077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45958.678589699077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45958.678589699077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45958.678589699077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45958.678589699077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45958.678589699077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45958.678589699077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45958.678589699077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45958.678589699077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45958.678589699077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45958.678589699077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45958.678589699077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45958.678589699077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45958.678589699077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45958.678589699077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45958.678589699077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45958.678589699077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45958.678589699077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45958.678589699077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45958.678589699077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45958.678589699077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45958.678589699077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45958.678589699077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45958.678589699077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45958.678589699077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45958.678589699077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45958.678589699077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45958.678589699077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45958.678589699077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45958.678589699077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45958.678589699077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45958.678589699077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45958.678589699077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45958.678589699077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45958.678589699077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45958.678589699077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45958.678589699077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45958.678589699077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45958.678589699077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45958.678589699077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45958.678589699077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45958.678589699077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45958.678589699077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45958.678589699077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45958.678589699077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45958.678589699077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45958.678589699077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45958.678589699077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45958.678589699077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45958.678589699077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45958.678589699077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45958.678589699077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45958.678589699077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45958.678589699077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45958.678589699077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45958.678589699077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45958.678589699077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45958.678589699077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45958.678589699077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45958.678589699077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45958.678589699077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45958.678589699077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45958.678589699077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45958.678589699077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45958.678589699077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45958.678589699077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45958.678589699077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45958.678589699077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45958.678589699077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45958.678589699077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45958.678589699077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45958.678589699077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45958.678589699077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45958.678589699077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45958.678589699077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45958.678589699077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45958.678589699077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45958.678589699077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45958.678589699077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45958.678589699077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45958.678589699077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45958.678589699077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45958.678589699077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45958.678589699077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45958.678589699077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45958.678589699077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45958.678589699077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45958.678589699077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45958.678589699077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45958.678589699077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45958.678589699077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45958.678589699077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45958.678589699077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45958.678589699077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45958.678589699077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45958.678589699077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45958.678589699077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45958.678589699077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45958.678589699077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45958.678589699077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45958.678589699077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45958.678589699077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45958.678589699077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45958.678589699077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45958.678589699077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45958.678589699077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45958.678589699077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45958.678589699077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45958.678589699077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45958.678589699077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45958.678589699077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45958.678589699077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45958.678589699077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45958.678589699077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45958.678589699077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45958.678589699077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45958.678589699077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45958.678589699077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45958.678589699077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45958.678589699077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45958.678589699077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45958.678589699077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45958.678589699077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45958.678589699077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45958.678589699077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45958.678589699077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45958.678589699077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45958.678589699077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45958.678589699077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45958.678589699077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45958.678589699077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45958.678589699077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45958.678589699077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45958.678589699077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45958.678589699077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45958.678589699077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45958.678589699077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45958.678589699077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45958.678589699077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45958.678589699077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45958.678589699077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45958.678589699077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45958.678589699077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45958.678589699077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45958.678589699077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45958.678589699077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45958.678589699077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45958.678589699077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45958.678589699077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45958.678589699077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45958.678589699077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45958.678589699077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45958.678589699077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45958.678589699077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45958.678589699077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45958.678589699077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45958.678589699077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45958.678589699077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45958.678589699077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45958.678589699077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45958.678589699077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45958.678589699077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45958.678589699077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45958.678589699077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45958.678589699077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45958.678589699077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45958.678589699077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45958.678589699077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45958.678589699077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45958.678589699077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45958.678589699077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45958.678589699077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45958.678589699077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45958.678589699077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45958.678589699077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45958.678589699077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45958.678589699077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45958.678589699077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45958.678589699077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45958.678589699077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45958.678589699077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45958.678589699077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45958.678589699077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45958.678589699077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45958.678589699077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45958.678589699077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45958.678589699077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45958.678589699077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45958.678589699077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45958.678589699077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45958.678589699077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45958.678589699077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45958.678589699077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45958.678589699077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45958.678589699077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45958.678589699077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45958.678589699077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45958.678589699077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45958.678589699077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45958.678589699077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45958.678589699077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45958.678589699077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45958.678589699077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45958.678589699077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45958.678589699077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45958.678589699077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45958.678589699077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45958.678589699077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45958.678589699077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45958.678589699077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45958.678589699077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45958.678589699077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45958.678589699077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45958.678589699077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45958.678589699077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45958.678589699077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45958.678589699077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45958.678589699077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45958.678589699077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45958.678589699077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45958.678589699077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45958.678589699077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45958.678589699077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45958.678589699077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45958.678589699077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45958.678589699077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45958.678589699077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45958.678589699077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45958.678589699077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45958.678589699077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45958.678589699077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45958.678589699077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45958.678589699077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45958.678589699077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45958.678589699077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45958.678589699077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45958.678589699077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45958.678589699077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45958.678589699077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45958.678589699077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45958.678589699077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45958.678589699077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45958.678589699077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45958.678589699077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45958.678589699077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45958.678589699077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45958.678589699077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45958.678589699077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45958.678589699077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45958.678589699077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45958.678589699077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45958.678589699077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45958.678589699077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45958.678589699077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45958.678589699077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45958.678589699077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45958.678589699077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45958.678589699077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45958.678589699077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45958.678589699077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45958.678589699077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45958.678589699077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45958.678589699077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45958.678589699077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45958.678589699077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45958.678589699077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45958.678589699077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45958.678589699077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45958.678589699077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45958.678589699077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45958.678589699077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45958.678589699077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45958.678589699077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45958.678589699077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45958.678589699077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45958.678589699077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45958.678589699077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45958.678589699077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45958.678589699077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45958.678589699077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45958.678589699077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45958.678589699077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45958.678589699077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45958.678589699077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45958.678589699077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45958.678589699077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45958.678589699077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45958.678589699077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45958.678589699077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45958.678589699077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45958.678589699077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45958.678589699077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45958.678589699077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45958.678589699077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45958.678589699077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45958.678589699077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45958.678589699077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45958.678589699077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45958.678589699077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45958.678589699077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45958.678589699077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45958.678589699077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45958.678589699077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45958.678589699077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45958.678589699077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45958.678589699077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45958.678589699077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45958.678589699077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45958.678589699077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45958.678589699077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45958.678589699077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45958.678589699077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45958.678589699077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45958.678589699077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45958.678589699077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45958.678589699077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45958.678589699077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45958.678589699077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45958.678589699077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45958.678589699077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45958.678589699077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45958.678589699077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45958.678589699077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45958.678589699077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45958.678589699077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45958.678589699077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45958.678589699077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45958.678589699077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45958.678589699077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45958.678589699077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45958.678589699077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45958.678589699077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45958.678589699077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45958.678589699077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45958.678589699077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45958.678589699077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45958.678589699077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45958.678589699077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45958.678589699077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45958.678589699077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45958.678589699077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45958.678589699077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45958.678589699077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45958.678589699077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45958.678589699077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45958.678589699077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45958.678589699077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45958.678589699077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45958.678589699077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45958.678589699077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45958.678589699077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45958.678589699077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45958.678589699077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45958.678589699077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45958.678589699077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45958.678589699077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45958.678589699077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45958.678589699077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45958.678589699077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45958.678589699077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45958.678589699077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45958.678589699077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45958.678589699077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45958.678589699077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45958.678589699077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45958.678589699077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45958.678589699077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45958.678589699077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45958.678589699077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45958.678589699077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45958.678589699077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45958.678589699077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45958.678589699077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45958.678589699077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45958.678589699077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45958.678589699077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45958.678589699077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45958.678589699077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45958.678589699077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45958.678589699077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45958.678589699077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45958.678589699077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45958.678589699077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45958.678589699077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45958.678589699077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45958.678589699077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45958.678589699077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45958.678589699077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45958.678589699077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45958.678589699077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45958.678589699077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45958.678589699077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45958.678589699077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45958.678589699077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45958.678589699077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45958.678589699077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45958.678589699077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45958.678589699077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45958.678589699077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45958.678589699077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45958.678589699077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45958.678589699077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45958.678589699077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45958.678589699077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45958.678589699077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45958.678589699077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45958.678589699077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45958.678589699077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45958.678589699077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45958.678589699077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45958.678589699077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45958.678589699077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45958.678589699077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45958.678589699077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45958.678589699077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45958.678589699077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45958.678589699077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45958.678589699077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45958.678589699077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45958.678589699077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45958.678589699077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45958.678589699077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45958.678589699077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45958.678589699077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45958.678589699077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45958.678589699077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45958.678589699077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45958.678589699077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45958.678589699077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45958.678589699077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45958.678589699077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45958.678589699077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45958.678589699077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45958.678589699077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45958.678589699077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45958.678589699077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45958.678589699077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45958.678589699077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45958.678589699077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45958.678589699077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45958.678589699077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45958.678589699077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45958.678589699077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45958.678589699077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45958.678589699077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45958.678589699077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45958.678589699077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45958.678589699077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45958.678589699077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45958.678589699077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45958.678589699077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45958.678589699077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45958.678589699077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45958.678589699077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45958.678589699077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45958.678589699077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45958.678589699077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45958.678589699077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45958.678589699077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45958.678589699077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45958.678589699077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45958.678589699077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45958.678589699077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45958.678589699077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45958.678589699077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45958.678589699077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45958.678589699077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45958.678589699077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45958.678589699077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45958.678589699077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45958.678589699077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45958.678589699077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45958.678589699077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45958.678589699077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45958.678589699077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45958.678589699077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45958.678589699077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45958.678589699077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45958.678589699077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45958.678589699077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45958.678589699077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45958.678589699077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45958.678589699077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45958.678589699077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45958.678589699077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45958.678589699077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45958.678589699077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45958.678589699077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45958.678589699077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45958.678589699077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45958.678589699077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45958.678589699077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45958.678589699077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45958.678589699077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45958.678589699077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45958.678589699077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45958.678589699077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45958.678589699077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45958.678589699077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45958.678589699077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45958.678589699077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45958.678589699077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45958.678589699077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45958.678589699077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45958.678589699077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45958.678589699077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45958.678589699077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45958.678589699077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45958.678589699077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45958.678589699077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45958.678589699077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45958.678589699077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45958.678589699077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45958.678589699077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45958.678589699077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45958.678589699077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45958.678589699077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45958.678589699077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45958.678589699077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45958.678589699077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45958.678589699077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45958.678589699077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45958.678589699077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45958.678589699077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45958.678589699077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45958.678589699077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45958.678589699077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45958.678589699077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45958.678589699077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45958.678589699077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45958.678589699077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45958.678589699077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45958.678589699077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45958.678589699077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45958.678589699077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45958.678589699077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45958.678589699077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45958.678589699077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45958.678589699077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45958.678589699077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45958.678589699077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45958.678589699077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45958.678589699077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45958.678589699077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45958.678589699077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45958.678589699077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45958.678589699077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45958.678589699077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45958.678589699077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45958.678589699077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45958.678589699077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45958.678589699077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45958.678589699077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45958.678589699077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45958.678589699077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45958.678589699077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45958.678589699077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45958.678589699077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45958.678589699077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45958.678589699077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45958.678589699077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45958.678589699077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45958.678589699077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45958.678589699077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45958.678589699077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45958.678589699077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45958.678589699077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45958.678589699077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45958.678589699077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45958.678589699077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45958.678589699077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45958.678589699077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45958.678589699077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45958.678589699077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45958.678589699077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45958.678589699077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45958.678589699077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45958.678589699077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45958.678589699077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45958.678589699077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45958.678589699077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45958.678589699077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45958.678589699077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45958.678589699077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45958.678589699077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45958.678589699077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45958.678589699077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45958.678589699077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45958.678589699077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45958.678589699077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45958.678589699077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45958.678589699077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45958.678589699077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45958.678589699077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45958.678589699077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45958.678589699077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45958.678589699077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45958.678589699077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45958.678589699077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45958.678589699077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45958.678589699077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45958.678589699077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45958.678589699077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45958.678589699077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45958.678589699077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45958.678589699077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45958.678589699077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45958.678589699077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45958.678589699077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45958.678589699077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45958.678589699077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45958.678589699077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45958.678589699077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45958.678589699077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45958.678589699077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45958.678589699077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45958.678589699077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45958.678589699077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45958.678589699077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45958.678589699077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45958.678589699077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45958.678589699077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45958.678589699077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45958.678589699077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45958.678589699077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45958.678589699077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45958.678589699077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45958.678589699077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45958.678589699077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45958.678589699077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45958.678589699077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45958.678589699077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45958.678589699077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45958.678589699077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45958.678589699077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45958.678589699077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45958.678589699077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45958.678589699077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45958.678589699077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45958.678589699077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45958.678589699077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45958.678589699077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45958.678589699077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45958.678589699077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45958.678589699077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45958.678589699077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45958.678589699077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45958.678589699077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45958.678589699077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45958.678589699077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45958.678589699077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45958.678589699077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45958.678589699077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45958.678589699077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45958.678589699077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45958.678589699077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45958.678589699077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45958.678589699077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45958.678589699077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45958.678589699077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45958.678589699077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45958.678589699077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45958.678589699077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45958.678589699077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45958.678589699077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45958.678589699077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45958.678589699077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45958.678589699077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45958.678589699077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45958.678589699077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45958.678589699077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45958.678589699077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45958.678589699077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45958.678589699077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45958.678589699077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45958.678589699077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45958.678589699077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45958.678589699077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45958.678589699077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45958.678589699077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45958.678589699077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45958.678589699077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45958.678589699077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45958.678589699077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45958.678589699077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45958.678589699077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45958.678589699077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45958.678589699077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45958.678589699077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45958.678589699077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45958.678589699077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45958.678589699077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45958.678589699077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45958.678589699077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45958.678589699077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45958.678589699077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45958.678589699077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45958.678589699077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45958.678589699077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45958.678589699077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45958.678589699077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45958.678589699077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45958.678589699077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45958.678589699077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45958.678589699077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45958.678589699077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45958.678589699077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45958.678589699077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45958.678589699077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45958.678589699077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45958.678589699077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45958.678589699077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45958.678589699077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45958.678589699077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45958.678589699077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45958.678589699077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45958.678589699077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45958.678589699077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45958.678589699077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45958.678589699077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45958.678589699077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45958.678589699077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45958.678589699077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45958.678589699077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45958.678589699077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45958.678589699077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45958.678589699077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45958.678589699077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45958.678589699077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45958.678589699077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45958.678589699077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45958.678589699077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45958.678589699077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45958.678589699077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45958.678589699077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45958.678589699077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45958.678589699077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45958.678589699077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45958.678589699077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45958.678589699077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45958.678589699077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45958.678589699077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45958.678589699077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45958.678589699077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45958.678589699077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45958.678589699077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45958.678589699077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45958.678589699077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45958.678589699077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45958.678589699077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45958.678589699077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45958.678589699077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45958.678589699077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45958.678589699077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45958.678589699077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45958.678589699077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45958.678589699077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45958.678589699077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45958.678589699077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45958.678589699077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45958.678589699077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45958.678589699077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45958.678589699077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45958.678589699077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45958.678589699077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45958.678589699077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45958.678589699077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45958.678589699077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45958.678589699077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45958.678589699077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45958.678589699077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45958.678589699077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45958.678589699077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45958.678589699077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45958.678589699077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45958.678589699077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45958.678589699077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45958.678589699077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45958.678589699077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F12" sqref="F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255.19787210648065</v>
      </c>
      <c r="H2" s="99">
        <v>45703.474768518521</v>
      </c>
      <c r="I2" s="99" t="str">
        <f>IFERROR(VLOOKUP(D2,DB!A:F,6,0),"")</f>
        <v>SCECO</v>
      </c>
      <c r="J2" s="99" t="str">
        <f>IFERROR(VLOOKUP(D2,DB!A:G,7,0),"")</f>
        <v>Dead</v>
      </c>
      <c r="K2" s="101" t="s">
        <v>39097</v>
      </c>
      <c r="L2" s="94" t="str">
        <f>IFERROR(VLOOKUP(D2,DB!A:I,9,0),"")</f>
        <v>Latis</v>
      </c>
    </row>
    <row r="3" spans="1:16" ht="37.5" customHeight="1">
      <c r="A3" s="119" t="s">
        <v>39098</v>
      </c>
      <c r="B3" s="119" t="str">
        <f>IFERROR(VLOOKUP(D3,DB!A:K,11,0),"")</f>
        <v>R4</v>
      </c>
      <c r="C3" s="120">
        <v>1</v>
      </c>
      <c r="D3" s="121" t="s">
        <v>25306</v>
      </c>
      <c r="E3" s="98" t="s">
        <v>38998</v>
      </c>
      <c r="F3" s="123">
        <v>45958.643391203703</v>
      </c>
      <c r="G3" s="124">
        <f ca="1">IFERROR(NOW()-F3,"")</f>
        <v>3.5198495374061167E-2</v>
      </c>
      <c r="H3" s="123">
        <v>45955.643726851849</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2</v>
      </c>
      <c r="D4" s="121" t="s">
        <v>33976</v>
      </c>
      <c r="E4" s="98" t="s">
        <v>39087</v>
      </c>
      <c r="F4" s="123">
        <v>45958.645185185182</v>
      </c>
      <c r="G4" s="124">
        <f ca="1">IFERROR(NOW()-F4,"")</f>
        <v>3.3404513895220589E-2</v>
      </c>
      <c r="H4" s="123">
        <v>45958.636469907404</v>
      </c>
      <c r="I4" s="119" t="str">
        <f>IFERROR(VLOOKUP(D4,DB!A:F,6,0),"")</f>
        <v>SCECO</v>
      </c>
      <c r="J4" s="119" t="str">
        <f>IFERROR(VLOOKUP(D4,DB!A:G,7,0),"")</f>
        <v>Vandalized</v>
      </c>
      <c r="K4" s="125" t="s">
        <v>39101</v>
      </c>
      <c r="L4" s="121" t="str">
        <f>IFERROR(VLOOKUP(D4,DB!A:I,9,0),"")</f>
        <v>Latis</v>
      </c>
    </row>
    <row r="5" spans="1:16" ht="15" customHeight="1">
      <c r="A5" s="119" t="s">
        <v>39102</v>
      </c>
      <c r="B5" s="119" t="str">
        <f>IFERROR(VLOOKUP(D5,DB!A:K,11,0),"")</f>
        <v>R4</v>
      </c>
      <c r="C5" s="120">
        <v>3</v>
      </c>
      <c r="D5" s="121" t="s">
        <v>24496</v>
      </c>
      <c r="E5" s="98" t="s">
        <v>39087</v>
      </c>
      <c r="F5" s="123"/>
      <c r="G5" s="124">
        <f ca="1">IFERROR(NOW()-F5,"")</f>
        <v>45958.678589699077</v>
      </c>
      <c r="H5" s="123">
        <v>45958.638773148145</v>
      </c>
      <c r="I5" s="119" t="str">
        <f>IFERROR(VLOOKUP(D5,DB!A:F,6,0),"")</f>
        <v>Generator-SG</v>
      </c>
      <c r="J5" s="119" t="str">
        <f>IFERROR(VLOOKUP(D5,DB!A:G,7,0),"")</f>
        <v>Vandalized</v>
      </c>
      <c r="K5" s="125" t="s">
        <v>39103</v>
      </c>
      <c r="L5" s="121" t="str">
        <f>IFERROR(VLOOKUP(D5,DB!A:I,9,0),"")</f>
        <v>Latis</v>
      </c>
    </row>
    <row r="6" spans="1:16" ht="15" customHeight="1">
      <c r="A6" s="119"/>
      <c r="B6" s="119" t="str">
        <f>IFERROR(VLOOKUP(D6,DB!A:K,11,0),"")</f>
        <v/>
      </c>
      <c r="C6" s="120"/>
      <c r="D6" s="121"/>
      <c r="E6" s="98"/>
      <c r="F6" s="123"/>
      <c r="G6" s="124">
        <f ca="1">IFERROR(NOW()-F6,"")</f>
        <v>45958.678589699077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45958.678589699077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45958.678589699077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45958.678589699077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45958.678589699077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45958.678589699077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45958.678589699077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45958.678589699077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45958.678589699077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45958.678589699077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45958.678589699077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45958.678589699077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45958.678589699077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45958.678589699077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45958.678589699077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45958.678589699077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45958.678589699077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45958.678589699077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45958.678589699077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45958.678589699077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45958.678589699077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45958.678589699077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45958.678589699077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45958.678589699077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45958.678589699077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45958.678589699077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45958.678589699077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45958.678589699077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45958.678589699077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45958.678589699077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45958.678589699077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45958.678589699077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45958.678589699077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45958.678589699077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45958.678589699077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45958.678589699077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45958.678589699077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45958.678589699077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45958.678589699077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45958.678589699077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45958.678589699077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45958.678589699077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45958.678589699077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45958.678589699077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45958.678589699077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45958.678589699077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45958.678589699077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45958.678589699077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45958.678589699077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45958.678589699077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45958.678589699077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45958.678589699077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45958.678589699077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45958.678589699077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45958.678589699077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45958.678589699077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45958.678589699077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45958.678589699077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45958.678589699077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45958.678589699077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45958.678589699077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45958.678589699077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45958.678589699077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45958.678589699077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45958.678589699077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45958.678589699077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45958.678589699077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45958.678589699077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45958.678589699077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45958.678589699077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45958.678589699077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45958.678589699077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45958.678589699077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45958.678589699077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45958.678589699077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45958.678589699077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45958.678589699077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45958.678589699077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45958.678589699077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45958.678589699077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45958.678589699077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45958.678589699077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45958.678589699077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45958.678589699077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45958.678589699077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45958.678589699077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45958.678589699077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45958.678589699077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45958.678589699077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45958.678589699077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45958.678589699077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45958.678589699077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45958.678589699077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45958.678589699077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45958.678589699077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45958.678589699077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45958.678589699077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45958.678589699077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45958.678589699077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45958.678589699077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45958.678589699077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45958.678589699077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45958.678589699077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45958.678589699077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45958.678589699077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45958.678589699077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45958.678589699077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45958.678589699077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45958.678589699077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45958.678589699077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45958.678589699077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45958.678589699077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45958.678589699077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45958.678589699077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45958.678589699077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45958.678589699077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45958.678589699077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45958.678589699077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45958.678589699077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45958.678589699077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45958.678589699077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45958.678589699077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45958.678589699077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45958.678589699077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45958.678589699077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45958.678589699077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45958.678589699077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45958.678589699077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45958.678589699077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45958.678589699077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45958.678589699077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45958.678589699077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45958.678589699077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45958.678589699077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45958.678589699077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45958.678589699077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45958.678589699077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45958.678589699077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45958.678589699077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45958.678589699077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45958.678589699077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45958.678589699077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45958.678589699077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45958.678589699077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45958.678589699077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45958.678589699077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45958.678589699077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45958.678589699077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45958.678589699077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45958.678589699077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45958.678589699077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45958.678589699077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45958.678589699077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45958.678589699077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45958.678589699077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45958.678589699077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45958.678589699077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45958.678589699077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45958.678589699077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45958.678589699077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45958.678589699077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45958.678589699077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45958.678589699077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45958.678589699077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45958.678589699077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45958.678589699077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45958.678589699077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45958.678589699077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45958.678589699077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45958.678589699077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45958.678589699077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45958.678589699077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45958.678589699077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45958.678589699077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45958.678589699077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45958.678589699077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45958.678589699077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45958.678589699077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45958.678589699077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45958.678589699077</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45958.678589699077</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39104</v>
      </c>
      <c r="B2" s="37" t="str">
        <f>IFERROR(VLOOKUP(D2,DB!A:K,11,0),"")</f>
        <v>R5</v>
      </c>
      <c r="C2" s="37">
        <v>3</v>
      </c>
      <c r="D2" s="118" t="s">
        <v>36034</v>
      </c>
      <c r="E2" s="37" t="s">
        <v>38998</v>
      </c>
      <c r="F2" s="38">
        <v>45891.832060185188</v>
      </c>
      <c r="G2" s="144">
        <f ca="1">IFERROR(NOW()-F2,"")</f>
        <v>66.846529513888527</v>
      </c>
      <c r="H2" s="38">
        <v>45891.790393518517</v>
      </c>
      <c r="I2" s="37" t="str">
        <f>IFERROR(VLOOKUP(D2,DB!A:F,6,0),"")</f>
        <v>Generator-SG</v>
      </c>
      <c r="J2" s="37" t="str">
        <f>IFERROR(VLOOKUP(D2,DB!A:G,7,0),"")</f>
        <v>Vandalized</v>
      </c>
      <c r="K2" s="37" t="s">
        <v>39105</v>
      </c>
      <c r="L2" s="37" t="str">
        <f>IFERROR(VLOOKUP(D2,DB!A:I,9,0),"")</f>
        <v>Latis</v>
      </c>
      <c r="M2" s="117"/>
    </row>
    <row r="3" spans="1:13" ht="30.75">
      <c r="A3" s="37" t="s">
        <v>39106</v>
      </c>
      <c r="B3" s="37" t="str">
        <f>IFERROR(VLOOKUP(D3,DB!A:K,11,0),"")</f>
        <v>R5</v>
      </c>
      <c r="C3" s="37">
        <v>1</v>
      </c>
      <c r="D3" s="37" t="s">
        <v>31329</v>
      </c>
      <c r="E3" s="37" t="s">
        <v>39087</v>
      </c>
      <c r="F3" s="38">
        <v>45926.188877314817</v>
      </c>
      <c r="G3" s="144">
        <f t="shared" ref="G3" ca="1" si="0">IFERROR(NOW()-F3,"")</f>
        <v>32.489712384260201</v>
      </c>
      <c r="H3" s="38">
        <v>45926.158159722225</v>
      </c>
      <c r="I3" s="37" t="str">
        <f>IFERROR(VLOOKUP(D3,DB!A:F,6,0),"")</f>
        <v>SCECO</v>
      </c>
      <c r="J3" s="37" t="str">
        <f>IFERROR(VLOOKUP(D3,DB!A:G,7,0),"")</f>
        <v>Good</v>
      </c>
      <c r="K3" s="37" t="s">
        <v>39107</v>
      </c>
      <c r="L3" s="37" t="str">
        <f>IFERROR(VLOOKUP(D3,DB!A:I,9,0),"")</f>
        <v>Latis</v>
      </c>
      <c r="M3" s="117"/>
    </row>
    <row r="4" spans="1:13" ht="48" customHeight="1">
      <c r="A4" s="152" t="s">
        <v>39108</v>
      </c>
      <c r="B4" s="152" t="str">
        <f>IFERROR(VLOOKUP(D4,DB!A:K,11,0),"")</f>
        <v>R5</v>
      </c>
      <c r="C4" s="152">
        <v>1</v>
      </c>
      <c r="D4" s="152" t="s">
        <v>34781</v>
      </c>
      <c r="E4" s="152" t="s">
        <v>39087</v>
      </c>
      <c r="F4" s="153">
        <v>45948.661111111112</v>
      </c>
      <c r="G4" s="154">
        <f ca="1">IFERROR(NOW()-F4,"")</f>
        <v>10.017478587964433</v>
      </c>
      <c r="H4" s="153">
        <v>45948.661111111112</v>
      </c>
      <c r="I4" s="152" t="str">
        <f>IFERROR(VLOOKUP(D4,DB!A:F,6,0),"")</f>
        <v>SCECO</v>
      </c>
      <c r="J4" s="152" t="str">
        <f>IFERROR(VLOOKUP(D4,DB!A:G,7,0),"")</f>
        <v>Dead</v>
      </c>
      <c r="K4" s="152" t="s">
        <v>39109</v>
      </c>
      <c r="L4" s="152" t="str">
        <f>IFERROR(VLOOKUP(D4,DB!A:I,9,0),"")</f>
        <v>Latis</v>
      </c>
    </row>
    <row r="5" spans="1:13" ht="15">
      <c r="A5" s="152" t="s">
        <v>39110</v>
      </c>
      <c r="B5" s="152" t="str">
        <f>IFERROR(VLOOKUP(D5,DB!A:K,11,0),"")</f>
        <v>R5</v>
      </c>
      <c r="C5" s="152">
        <v>1</v>
      </c>
      <c r="D5" s="152" t="s">
        <v>34901</v>
      </c>
      <c r="E5" s="152" t="s">
        <v>38998</v>
      </c>
      <c r="F5" s="153">
        <v>45958.660034722219</v>
      </c>
      <c r="G5" s="154">
        <f ca="1">IFERROR(NOW()-F5,"")</f>
        <v>1.8554976857558358E-2</v>
      </c>
      <c r="H5" s="153">
        <v>45958.654479166667</v>
      </c>
      <c r="I5" s="152" t="str">
        <f>IFERROR(VLOOKUP(D5,DB!A:F,6,0),"")</f>
        <v>Generator-SG</v>
      </c>
      <c r="J5" s="152" t="str">
        <f>IFERROR(VLOOKUP(D5,DB!A:G,7,0),"")</f>
        <v>Vandalized</v>
      </c>
      <c r="K5" s="152" t="s">
        <v>39111</v>
      </c>
      <c r="L5" s="152" t="str">
        <f>IFERROR(VLOOKUP(D5,DB!A:I,9,0),"")</f>
        <v>Latis</v>
      </c>
    </row>
    <row r="6" spans="1:13" ht="15">
      <c r="A6" s="152"/>
      <c r="B6" s="152" t="str">
        <f>IFERROR(VLOOKUP(D6,DB!A:K,11,0),"")</f>
        <v/>
      </c>
      <c r="C6" s="152"/>
      <c r="D6" s="169"/>
      <c r="E6" s="152"/>
      <c r="F6" s="153"/>
      <c r="G6" s="154">
        <f ca="1">IFERROR(NOW()-F6,"")</f>
        <v>45958.678589699077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45958.678589699077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45958.678589699077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45958.678589699077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45958.678589699077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45958.678589699077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45958.678589699077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45958.678589699077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45958.678589699077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45958.678589699077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45958.678589699077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45958.678589699077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45958.678589699077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45958.678589699077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45958.678589699077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45958.678589699077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45958.678589699077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45958.678589699077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45958.678589699077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45958.678589699077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45958.678589699077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45958.678589699077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45958.678589699077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45958.678589699077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45958.678589699077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45958.678589699077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45958.678589699077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45958.678589699077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45958.678589699077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45958.678589699077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45958.678589699077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45958.678589699077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45958.678589699077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45958.678589699077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45958.678589699077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45958.678589699077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45958.678589699077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45958.678589699077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45958.678589699077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45958.678589699077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45958.678589699077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45958.678589699077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45958.678589699077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45958.678589699077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45958.678589699077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45958.678589699077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45958.678589699077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45958.678589699077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45958.678589699077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45958.678589699077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45958.678589699077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45958.678589699077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45958.678589699077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45958.678589699077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45958.678589699077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45958.678589699077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45958.678589699077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45958.678589699077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45958.678589699077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45958.678589699077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45958.678589699077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45958.678589699077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45958.678589699077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45958.678589699077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45958.678589699077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45958.678589699077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45958.678589699077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45958.678589699077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45958.678589699077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45958.678589699077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45958.678589699077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45958.678589699077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45958.678589699077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45958.678589699077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45958.678589699077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45958.678589699077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45958.678589699077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45958.678589699077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45958.678589699077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45958.678589699077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45958.678589699077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45958.678589699077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45958.678589699077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45958.678589699077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45958.678589699077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45958.678589699077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45958.678589699077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45958.678589699077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45958.678589699077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45958.678589699077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45958.678589699077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45958.678589699077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45958.678589699077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45958.678589699077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45958.678589699077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45958.678589699077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45958.678589699077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45958.678589699077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45958.678589699077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45958.678589699077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45958.678589699077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45958.678589699077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45958.678589699077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45958.678589699077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45958.678589699077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45958.678589699077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45958.678589699077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45958.678589699077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45958.678589699077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45958.678589699077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45958.678589699077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45958.678589699077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45958.678589699077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45958.678589699077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45958.678589699077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45958.678589699077</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45958.678589699077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45958.678589699077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45958.678589699077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45958.678589699077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45958.678589699077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45958.678589699077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45958.678589699077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45958.678589699077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45958.678589699077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45958.678589699077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45958.678589699077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45958.678589699077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45958.678589699077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45958.678589699077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45958.678589699077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45958.678589699077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45958.678589699077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45958.678589699077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45958.678589699077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45958.678589699077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45958.678589699077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45958.678589699077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45958.678589699077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45958.678589699077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45958.678589699077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45958.678589699077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45958.678589699077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45958.678589699077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45958.678589699077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45958.678589699077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45958.678589699077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45958.678589699077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45958.678589699077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45958.678589699077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45958.678589699077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45958.678589699077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45958.678589699077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45958.678589699077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45958.678589699077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45958.678589699077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45958.678589699077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45958.678589699077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45958.678589699077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45958.678589699077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45958.678589699077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45958.678589699077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45958.678589699077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45958.678589699077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45958.678589699077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45958.678589699077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45958.678589699077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45958.678589699077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45958.678589699077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45958.678589699077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45958.678589699077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45958.678589699077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45958.678589699077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45958.678589699077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45958.678589699077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45958.678589699077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45958.678589699077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45958.678589699077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45958.678589699077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45958.678589699077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45958.678589699077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45958.678589699077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45958.678589699077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45958.678589699077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45958.678589699077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45958.678589699077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45958.678589699077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45958.678589699077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45958.678589699077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45958.678589699077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45958.678589699077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45958.678589699077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45958.678589699077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45958.678589699077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45958.678589699077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45958.678589699077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45958.678589699077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45958.678589699077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45958.678589699077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45958.678589699077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45958.678589699077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45958.678589699077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45958.678589699077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45958.678589699077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45958.678589699077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45958.678589699077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45958.678589699077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45958.678589699077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45958.678589699077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45958.678589699077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45958.678589699077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45958.678589699077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45958.678589699077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45958.678589699077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45958.678589699077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45958.678589699077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45958.678589699077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45958.678589699077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45958.678589699077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45958.678589699077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45958.678589699077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45958.678589699077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45958.678589699077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45958.678589699077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45958.678589699077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45958.678589699077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45958.678589699077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45958.678589699077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45958.678589699077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45958.678589699077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45958.678589699077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45958.678589699077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45958.678589699077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45958.678589699077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45958.678589699077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45958.678589699077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45958.678589699077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45958.678589699077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45958.678589699077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45958.678589699077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45958.678589699077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45958.678589699077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45958.678589699077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45958.678589699077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45958.678589699077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45958.678589699077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45958.678589699077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45958.678589699077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45958.678589699077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45958.678589699077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45958.678589699077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45958.678589699077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45958.678589699077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45958.678589699077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45958.678589699077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45958.678589699077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45958.678589699077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45958.678589699077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45958.678589699077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45958.678589699077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45958.678589699077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45958.678589699077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45958.678589699077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45958.678589699077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45958.678589699077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45958.678589699077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45958.678589699077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45958.678589699077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45958.678589699077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45958.678589699077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45958.678589699077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45958.678589699077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45958.678589699077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45958.678589699077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45958.678589699077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45958.678589699077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45958.678589699077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45958.678589699077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45958.678589699077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45958.678589699077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45958.678589699077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45958.678589699077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45958.678589699077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45958.678589699077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45958.678589699077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45958.678589699077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45958.678589699077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45958.678589699077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45958.678589699077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45958.678589699077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45958.678589699077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45958.678589699077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45958.678589699077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45958.678589699077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45958.678589699077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45958.678589699077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45958.678589699077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45958.678589699077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45958.678589699077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45958.678589699077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45958.678589699077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45958.678589699077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45958.678589699077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45958.678589699077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45958.678589699077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45958.678589699077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45958.678589699077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45958.678589699077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45958.678589699077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45958.678589699077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45958.678589699077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45958.678589699077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45958.678589699077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45958.678589699077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45958.678589699077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45958.678589699077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45958.678589699077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45958.678589699077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45958.678589699077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45958.678589699077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45958.678589699077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45958.678589699077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45958.678589699077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45958.678589699077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45958.678589699077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45958.678589699077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45958.678589699077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45958.678589699077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45958.678589699077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45958.678589699077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45958.678589699077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45958.678589699077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45958.678589699077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45958.678589699077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45958.678589699077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45958.678589699077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45958.678589699077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45958.678589699077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45958.678589699077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45958.678589699077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45958.678589699077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45958.678589699077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45958.678589699077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45958.678589699077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45958.678589699077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45958.678589699077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45958.678589699077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45958.678589699077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45958.678589699077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45958.678589699077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45958.678589699077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45958.678589699077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45958.678589699077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45958.678589699077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45958.678589699077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45958.678589699077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45958.678589699077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45958.678589699077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45958.678589699077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45958.678589699077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45958.678589699077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45958.678589699077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45958.678589699077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45958.678589699077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45958.678589699077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45958.678589699077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45958.678589699077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45958.678589699077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45958.678589699077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45958.678589699077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45958.678589699077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45958.678589699077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45958.678589699077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45958.678589699077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45958.678589699077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45958.678589699077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45958.678589699077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45958.678589699077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45958.678589699077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45958.678589699077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45958.678589699077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45958.678589699077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45958.678589699077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45958.678589699077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45958.678589699077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45958.678589699077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45958.678589699077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45958.678589699077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45958.678589699077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45958.678589699077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45958.678589699077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45958.678589699077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45958.678589699077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45958.678589699077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45958.678589699077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45958.678589699077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45958.678589699077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45958.678589699077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45958.678589699077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45958.678589699077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45958.678589699077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45958.678589699077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45958.678589699077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45958.678589699077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45958.678589699077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45958.678589699077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45958.678589699077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45958.678589699077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45958.678589699077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45958.678589699077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45958.678589699077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45958.678589699077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45958.678589699077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45958.678589699077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45958.678589699077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45958.678589699077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45958.678589699077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45958.678589699077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45958.678589699077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45958.678589699077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45958.678589699077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45958.678589699077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45958.678589699077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45958.678589699077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45958.678589699077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45958.678589699077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45958.678589699077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45958.678589699077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45958.678589699077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45958.678589699077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45958.678589699077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45958.678589699077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45958.678589699077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45958.678589699077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45958.678589699077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45958.678589699077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45958.678589699077</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45958.678589699077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45958.678589699077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5"/>
      <c r="E4" s="106"/>
      <c r="F4" s="107"/>
      <c r="G4" s="77">
        <f ca="1">IFERROR(NOW()-F4,"-")</f>
        <v>45958.678589699077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45958.678589699077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45958.678589699077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45958.678589699077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45958.678589699077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45958.678589699077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45958.678589699077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45958.678589699077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45958.678589699077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45958.678589699077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45958.678589699077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45958.678589699077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45958.678589699077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45958.678589699077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45958.678589699077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45958.678589699077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45958.678589699077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45958.678589699077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45958.678589699077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45958.678589699077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45958.678589699077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45958.678589699077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45958.678589699077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45958.678589699077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45958.678589699077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45958.678589699077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45958.678589699077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45958.678589699077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45958.678589699077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45958.678589699077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45958.678589699077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45958.678589699077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45958.678589699077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45958.678589699077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45958.678589699077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45958.678589699077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45958.678589699077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45958.678589699077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45958.678589699077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45958.678589699077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45958.678589699077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45958.678589699077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45958.678589699077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45958.678589699077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45958.678589699077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45958.678589699077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45958.678589699077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45958.678589699077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45958.678589699077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45958.678589699077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45958.678589699077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45958.678589699077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45958.678589699077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45958.678589699077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45958.678589699077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45958.678589699077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45958.678589699077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45958.678589699077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45958.678589699077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45958.678589699077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45958.678589699077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45958.678589699077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45958.678589699077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45958.678589699077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45958.678589699077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45958.678589699077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45958.678589699077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45958.678589699077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45958.678589699077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45958.678589699077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45958.678589699077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45958.678589699077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45958.678589699077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45958.678589699077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45958.678589699077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45958.678589699077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45958.678589699077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45958.678589699077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45958.678589699077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45958.678589699077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45958.678589699077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45958.678589699077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45958.678589699077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45958.678589699077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45958.678589699077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45958.678589699077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45958.678589699077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45958.678589699077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45958.678589699077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45958.678589699077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45958.678589699077</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2025-10-28T13:19:20Z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