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35" documentId="13_ncr:1_{F6CB121F-512D-4AA6-A0C1-0FB36C537598}" xr6:coauthVersionLast="47" xr6:coauthVersionMax="47" xr10:uidLastSave="{0DD215F2-500C-42E5-A64B-3A889339E7D8}"/>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6" i="2"/>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<sst xmlns="http://schemas.openxmlformats.org/spreadsheetml/2006/main" count="180306" uniqueCount="39135">
  <si>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</si>
  <si>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</si>
  <si>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</si>
  <si>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</si>
  <si>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</si>
  <si>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</si>
  <si>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</si>
  <si>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</si>
  <si>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</si>
  <si>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</si>
  <si>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</si>
  <si>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</si>
  <si>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</si>
  <si>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</si>
  <si>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</si>
  <si>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</si>
  <si>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</si>
  <si>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</si>
  <si>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</si>
  <si>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</si>
  <si>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</si>
  <si>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</si>
  <si>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</si>
  <si>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</si>
  <si>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</si>
  <si>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</si>
  <si>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</si>
  <si>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</si>
  <si>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</si>
  <si>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</si>
  <si>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</si>
  <si>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</si>
  <si>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</si>
  <si>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</si>
  <si>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</si>
  <si>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</si>
  <si>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</si>
  <si>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</si>
  <si>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</si>
  <si>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</si>
  <si>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</si>
  <si>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</si>
  <si>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</si>
  <si>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</si>
  <si>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</si>
  <si>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</si>
  <si>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</si>
  <si>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</si>
  <si>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</si>
  <si>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</si>
  <si>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</si>
  <si>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</si>
  <si>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</si>
  <si>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</si>
  <si>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</si>
  <si>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</si>
  <si>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</si>
  <si>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</si>
  <si>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</si>
  <si>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</si>
  <si>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</si>
  <si>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</si>
  <si>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</si>
  <si>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</si>
  <si>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</si>
  <si>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</si>
  <si>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</si>
  <si>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</si>
  <si>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</si>
  <si>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</si>
  <si>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</si>
  <si>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</si>
  <si>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</si>
  <si>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</si>
  <si>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</si>
  <si>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</si>
  <si>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</si>
  <si>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</si>
  <si>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</si>
  <si>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</si>
  <si>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</si>
  <si>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</si>
  <si>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</si>
  <si>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</si>
  <si>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</si>
  <si>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</si>
  <si>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</si>
  <si>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</si>
  <si>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</si>
  <si>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</si>
  <si>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</si>
  <si>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</si>
  <si>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</si>
  <si>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</si>
  <si>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</si>
  <si>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</si>
  <si>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</si>
  <si>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</si>
  <si>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</si>
  <si>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</si>
  <si>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</si>
  <si>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</si>
  <si>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</si>
  <si>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</si>
  <si>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</si>
  <si>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</si>
  <si>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</si>
  <si>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</si>
  <si>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</si>
  <si>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</si>
  <si>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</si>
  <si>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</si>
  <si>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</si>
  <si>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</si>
  <si>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</si>
  <si>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</si>
  <si>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</si>
  <si>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</si>
  <si>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</si>
  <si>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</si>
  <si>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</si>
  <si>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</si>
  <si>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</si>
  <si>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</si>
  <si>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</si>
  <si>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</si>
  <si>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</si>
  <si>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</si>
  <si>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</si>
  <si>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</si>
  <si>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</si>
  <si>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</si>
  <si>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</si>
  <si>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</si>
  <si>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</si>
  <si>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</si>
  <si>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</si>
  <si>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</si>
  <si>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</si>
  <si>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</si>
  <si>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</si>
  <si>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</si>
  <si>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</si>
  <si>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</si>
  <si>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</si>
  <si>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</si>
  <si>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</si>
  <si>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</si>
  <si>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</si>
  <si>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</si>
  <si>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</si>
  <si>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</si>
  <si>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</si>
  <si>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</si>
  <si>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</si>
  <si>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</si>
  <si>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</si>
  <si>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</si>
  <si>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</si>
  <si>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</si>
  <si>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</si>
  <si>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</si>
  <si>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</si>
  <si>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</si>
  <si>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</si>
  <si>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</si>
  <si>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</si>
  <si>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</si>
  <si>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</si>
  <si>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</si>
  <si>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</si>
  <si>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</si>
  <si>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</si>
  <si>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</si>
  <si>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</si>
  <si>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</si>
  <si>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</si>
  <si>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</si>
  <si>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</si>
  <si>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</si>
  <si>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</si>
  <si>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</si>
  <si>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</si>
  <si>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</si>
  <si>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</si>
  <si>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</si>
  <si>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</si>
  <si>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</si>
  <si>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</si>
  <si>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</si>
  <si>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</si>
  <si>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</si>
  <si>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</si>
  <si>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</si>
  <si>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</si>
  <si>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</si>
  <si>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</si>
  <si>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</si>
  <si>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</si>
  <si>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</si>
  <si>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</si>
  <si>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</si>
  <si>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</si>
  <si>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</si>
  <si>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</si>
  <si>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</si>
  <si>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</si>
  <si>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</si>
  <si>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</si>
  <si>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</si>
  <si>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</si>
  <si>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</si>
  <si>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</si>
  <si>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</si>
  <si>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</si>
  <si>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</si>
  <si>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</si>
  <si>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</si>
  <si>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</si>
  <si>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</si>
  <si>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</si>
  <si>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</si>
  <si>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</si>
  <si>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</si>
  <si>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</si>
  <si>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</si>
  <si>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</si>
  <si>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</si>
  <si>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</si>
  <si>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</si>
  <si>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</si>
  <si>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</si>
  <si>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</si>
  <si>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</si>
  <si>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</si>
  <si>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</si>
  <si>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</si>
  <si>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</si>
  <si>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</si>
  <si>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</si>
  <si>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</si>
  <si>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</si>
  <si>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</si>
  <si>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</si>
  <si>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</si>
  <si>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</si>
  <si>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</si>
  <si>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</si>
  <si>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</si>
  <si>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</si>
  <si>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</si>
  <si>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</si>
  <si>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</si>
  <si>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</si>
  <si>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</si>
  <si>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</si>
  <si>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</si>
  <si>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</si>
  <si>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</si>
  <si>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</si>
  <si>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</si>
  <si>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</si>
  <si>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</si>
  <si>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</si>
  <si>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</si>
  <si>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</si>
  <si>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</si>
  <si>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</si>
  <si>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</si>
  <si>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</si>
  <si>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</si>
  <si>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</si>
  <si>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</si>
  <si>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</si>
  <si>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</si>
  <si>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</si>
  <si>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</si>
  <si>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</si>
  <si>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</si>
  <si>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</si>
  <si>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</si>
  <si>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</si>
  <si>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</si>
  <si>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</si>
  <si>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</si>
  <si>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</si>
  <si>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</si>
  <si>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</si>
  <si>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</si>
  <si>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</si>
  <si>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</si>
  <si>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</si>
  <si>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</si>
  <si>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</si>
  <si>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</si>
  <si>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</si>
  <si>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</si>
  <si>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</si>
  <si>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</si>
  <si>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</si>
  <si>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</si>
  <si>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</si>
  <si>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</si>
  <si>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</si>
  <si>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</si>
  <si>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</si>
  <si>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</si>
  <si>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</si>
  <si>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</si>
  <si>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</si>
  <si>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</si>
  <si>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</si>
  <si>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</si>
  <si>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</si>
  <si>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</si>
  <si>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</si>
  <si>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</si>
  <si>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</si>
  <si>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</si>
  <si>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</si>
  <si>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</si>
  <si>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</si>
  <si>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</si>
  <si>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</si>
  <si>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</si>
  <si>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</si>
  <si>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</si>
  <si>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</si>
  <si>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</si>
  <si>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</si>
  <si>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</si>
  <si>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</si>
  <si>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</si>
  <si>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</si>
  <si>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</si>
  <si>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</si>
  <si>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</si>
  <si>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</si>
  <si>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</si>
  <si>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</si>
  <si>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</si>
  <si>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</si>
  <si>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</si>
  <si>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</si>
  <si>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</si>
  <si>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</si>
  <si>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</si>
  <si>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</si>
  <si>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</si>
  <si>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</si>
  <si>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</si>
  <si>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</si>
  <si>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</si>
  <si>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</si>
  <si>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</si>
  <si>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</si>
  <si>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</si>
  <si>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</si>
  <si>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</si>
  <si>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</si>
  <si>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</si>
  <si>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</si>
  <si>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</si>
  <si>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</si>
  <si>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</si>
  <si>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</si>
  <si>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</si>
  <si>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</si>
  <si>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</si>
  <si>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</si>
  <si>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</si>
  <si>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</si>
  <si>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</si>
  <si>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</si>
  <si>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</si>
  <si>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</si>
  <si>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</si>
  <si>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</si>
  <si>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</si>
  <si>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</si>
  <si>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</si>
  <si>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</si>
  <si>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</si>
  <si>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</si>
  <si>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</si>
  <si>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</si>
  <si>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</si>
  <si>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</si>
  <si>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</si>
  <si>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</si>
  <si>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</si>
  <si>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</si>
  <si>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</si>
  <si>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</si>
  <si>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</si>
  <si>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</si>
  <si>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</si>
  <si>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</si>
  <si>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</si>
  <si>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</si>
  <si>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</si>
  <si>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</si>
  <si>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</si>
  <si>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</si>
  <si>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</si>
  <si>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</si>
  <si>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</si>
  <si>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</si>
  <si>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</si>
  <si>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</si>
  <si>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</si>
  <si>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</si>
  <si>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</si>
  <si>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</si>
  <si>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</si>
  <si>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</si>
  <si>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</si>
  <si>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</si>
  <si>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</si>
  <si>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</si>
  <si>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</si>
  <si>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</si>
  <si>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</si>
  <si>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</si>
  <si>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</si>
  <si>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</si>
  <si>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</si>
  <si>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</si>
  <si>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</si>
  <si>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</si>
  <si>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</si>
  <si>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</si>
  <si>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</si>
  <si>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</si>
  <si>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</si>
  <si>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</si>
  <si>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</si>
  <si>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</si>
  <si>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</si>
  <si>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</si>
  <si>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</si>
  <si>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</si>
  <si>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</si>
  <si>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</si>
  <si>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</si>
  <si>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</si>
  <si>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</si>
  <si>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</si>
  <si>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</si>
  <si>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</si>
  <si>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</si>
  <si>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</si>
  <si>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</si>
  <si>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</si>
  <si>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</si>
  <si>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</si>
  <si>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</si>
  <si>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</si>
  <si>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</si>
  <si>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</si>
  <si>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</si>
  <si>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</si>
  <si>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</si>
  <si>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</si>
  <si>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</si>
  <si>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</si>
  <si>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</si>
  <si>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</si>
  <si>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</si>
  <si>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</si>
  <si>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</si>
  <si>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</si>
  <si>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</si>
  <si>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</si>
  <si>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</si>
  <si>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</si>
  <si>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</si>
  <si>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</si>
  <si>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</si>
  <si>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</si>
  <si>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</si>
  <si>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</si>
  <si>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</si>
  <si>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</si>
  <si>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</si>
  <si>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</si>
  <si>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</si>
  <si>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</si>
  <si>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</si>
  <si>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</si>
  <si>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</si>
  <si>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</si>
  <si>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</si>
  <si>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</si>
  <si>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</si>
  <si>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</si>
  <si>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</si>
  <si>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</si>
  <si>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</si>
  <si>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</si>
  <si>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</si>
  <si>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</si>
  <si>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</si>
  <si>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</si>
  <si>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</si>
  <si>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</si>
  <si>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</si>
  <si>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</si>
  <si>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</si>
  <si>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</si>
  <si>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</si>
  <si>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</si>
  <si>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</si>
  <si>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</si>
  <si>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</si>
  <si>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</si>
  <si>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</si>
  <si>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</si>
  <si>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</si>
  <si>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</si>
  <si>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</si>
  <si>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</si>
  <si>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</si>
  <si>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</si>
  <si>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</si>
  <si>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</si>
  <si>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</si>
  <si>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</si>
  <si>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</si>
  <si>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</si>
  <si>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</si>
  <si>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</si>
  <si>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</si>
  <si>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</si>
  <si>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</si>
  <si>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</si>
  <si>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</si>
  <si>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</si>
  <si>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</si>
  <si>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</si>
  <si>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</si>
  <si>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</si>
  <si>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</si>
  <si>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</si>
  <si>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</si>
  <si>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</si>
  <si>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</si>
  <si>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</si>
  <si>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</si>
  <si>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</si>
  <si>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</si>
  <si>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</si>
  <si>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</si>
  <si>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</si>
  <si>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</si>
  <si>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</si>
  <si>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</si>
  <si>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</si>
  <si>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</si>
  <si>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</si>
  <si>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</si>
  <si>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</si>
  <si>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</si>
  <si>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</si>
  <si>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</si>
  <si>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</si>
  <si>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</si>
  <si>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</si>
  <si>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</si>
  <si>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</si>
  <si>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</si>
  <si>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</si>
  <si>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</si>
  <si>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</si>
  <si>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</si>
  <si>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</si>
  <si>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</si>
  <si>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</si>
  <si>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</si>
  <si>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</si>
  <si>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</si>
  <si>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</si>
  <si>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</si>
  <si>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</si>
  <si>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</si>
  <si>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</si>
  <si>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</si>
  <si>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</si>
  <si>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</si>
  <si>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</si>
  <si>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</si>
  <si>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</si>
  <si>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</si>
  <si>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</si>
  <si>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</si>
  <si>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</si>
  <si>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</si>
  <si>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</si>
  <si>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</si>
  <si>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</si>
  <si>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</si>
  <si>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</si>
  <si>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</si>
  <si>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</si>
  <si>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</si>
  <si>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</si>
  <si>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</si>
  <si>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</si>
  <si>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</si>
  <si>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</si>
  <si>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</si>
  <si>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</si>
  <si>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</si>
  <si>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</si>
  <si>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</si>
  <si>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</si>
  <si>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</si>
  <si>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</si>
  <si>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</si>
  <si>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</si>
  <si>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</si>
  <si>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</si>
  <si>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</si>
  <si>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</si>
  <si>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</si>
  <si>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</si>
  <si>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</si>
  <si>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</si>
  <si>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</si>
  <si>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</si>
  <si>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</si>
  <si>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</si>
  <si>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</si>
  <si>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</si>
  <si>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</si>
  <si>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</si>
  <si>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</si>
  <si>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</si>
  <si>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</si>
  <si>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</si>
  <si>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</si>
  <si>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</si>
  <si>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</si>
  <si>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</si>
  <si>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</si>
  <si>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</si>
  <si>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</si>
  <si>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</si>
  <si>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</si>
  <si>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</si>
  <si>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</si>
  <si>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</si>
  <si>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</si>
  <si>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</si>
  <si>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</si>
  <si>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</si>
  <si>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</si>
  <si>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</si>
  <si>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</si>
  <si>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</si>
  <si>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</si>
  <si>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</si>
  <si>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</si>
  <si>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</si>
  <si>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</si>
  <si>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</si>
  <si>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</si>
  <si>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</si>
  <si>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</si>
  <si>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</si>
  <si>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</si>
  <si>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</si>
  <si>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</si>
  <si>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</si>
  <si>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</si>
  <si>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</si>
  <si>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</si>
  <si>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</si>
  <si>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</si>
  <si>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</si>
  <si>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</si>
  <si>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</si>
  <si>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</si>
  <si>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</si>
  <si>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</si>
  <si>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</si>
  <si>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</si>
  <si>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</si>
  <si>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</si>
  <si>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</si>
  <si>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</si>
  <si>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</si>
  <si>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</si>
  <si>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</si>
  <si>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</si>
  <si>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</si>
  <si>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</si>
  <si>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</si>
  <si>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</si>
  <si>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</si>
  <si>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</si>
  <si>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</si>
  <si>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</si>
  <si>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</si>
  <si>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</si>
  <si>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</si>
  <si>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</si>
  <si>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</si>
  <si>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</si>
  <si>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</si>
  <si>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</si>
  <si>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</si>
  <si>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</si>
  <si>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</si>
  <si>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</si>
  <si>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</si>
  <si>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</si>
  <si>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</si>
  <si>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</si>
  <si>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</si>
  <si>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</si>
  <si>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</si>
  <si>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</si>
  <si>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</si>
  <si>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</si>
  <si>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</si>
  <si>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</si>
  <si>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</si>
  <si>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</si>
  <si>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</si>
  <si>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</si>
  <si>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</si>
  <si>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</si>
  <si>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</si>
  <si>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</si>
  <si>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</si>
  <si>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</si>
  <si>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</si>
  <si>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</si>
  <si>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</si>
  <si>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</si>
  <si>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</si>
  <si>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</si>
  <si>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</si>
  <si>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</si>
  <si>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</si>
  <si>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</si>
  <si>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</si>
  <si>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</si>
  <si>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</si>
  <si>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</si>
  <si>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</si>
  <si>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</si>
  <si>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</si>
  <si>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</si>
  <si>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</si>
  <si>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</si>
  <si>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</si>
  <si>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</si>
  <si>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</si>
  <si>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</si>
  <si>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</si>
  <si>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</si>
  <si>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</si>
  <si>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</si>
  <si>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</si>
  <si>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</si>
  <si>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</si>
  <si>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</si>
  <si>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</si>
  <si>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</si>
  <si>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</si>
  <si>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</si>
  <si>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</si>
  <si>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</si>
  <si>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</si>
  <si>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</si>
  <si>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</si>
  <si>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</si>
  <si>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</si>
  <si>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</si>
  <si>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</si>
  <si>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</si>
  <si>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</si>
  <si>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</si>
  <si>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</si>
  <si>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</si>
  <si>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</si>
  <si>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</si>
  <si>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</si>
  <si>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</si>
  <si>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</si>
  <si>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</si>
  <si>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</si>
  <si>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</si>
  <si>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</si>
  <si>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</si>
  <si>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</si>
  <si>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</si>
  <si>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</si>
  <si>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</si>
  <si>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</si>
  <si>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</si>
  <si>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</si>
  <si>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</si>
  <si>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</si>
  <si>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</si>
  <si>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</si>
  <si>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</si>
  <si>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</si>
  <si>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</si>
  <si>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</si>
  <si>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</si>
  <si>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</si>
  <si>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</si>
  <si>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</si>
  <si>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</si>
  <si>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</si>
  <si>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</si>
  <si>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</si>
  <si>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</si>
  <si>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</si>
  <si>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</si>
  <si>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</si>
  <si>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</si>
  <si>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</si>
  <si>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</si>
  <si>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</si>
  <si>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</si>
  <si>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</si>
  <si>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</si>
  <si>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</si>
  <si>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</si>
  <si>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</si>
  <si>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</si>
  <si>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</si>
  <si>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</si>
  <si>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</si>
  <si>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</si>
  <si>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</si>
  <si>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</si>
  <si>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</si>
  <si>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</si>
  <si>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</si>
  <si>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</si>
  <si>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</si>
  <si>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</si>
  <si>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</si>
  <si>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</si>
  <si>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</si>
  <si>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</si>
  <si>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</si>
  <si>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</si>
  <si>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</si>
  <si>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</si>
  <si>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</si>
  <si>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</si>
  <si>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</si>
  <si>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</si>
  <si>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</si>
  <si>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</si>
  <si>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</si>
  <si>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</si>
  <si>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</si>
  <si>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</si>
  <si>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</si>
  <si>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</si>
  <si>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</si>
  <si>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</si>
  <si>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</si>
  <si>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</si>
  <si>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</si>
  <si>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</si>
  <si>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</si>
  <si>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</si>
  <si>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</si>
  <si>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</si>
  <si>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</si>
  <si>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</si>
  <si>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</si>
  <si>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</si>
  <si>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</si>
  <si>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</si>
  <si>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</si>
  <si>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</si>
  <si>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</si>
  <si>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</si>
  <si>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</si>
  <si>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</si>
  <si>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</si>
  <si>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</si>
  <si>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</si>
  <si>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</si>
  <si>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</si>
  <si>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</si>
  <si>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</si>
  <si>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</si>
  <si>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</si>
  <si>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</si>
  <si>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</si>
  <si>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</si>
  <si>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</si>
  <si>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</si>
  <si>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</si>
  <si>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</si>
  <si>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</si>
  <si>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</si>
  <si>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</si>
  <si>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</si>
  <si>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</si>
  <si>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</si>
  <si>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</si>
  <si>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</si>
  <si>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</si>
  <si>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</si>
  <si>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</si>
  <si>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</si>
  <si>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</si>
  <si>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</si>
  <si>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</si>
  <si>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</si>
  <si>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</si>
  <si>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</si>
  <si>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</si>
  <si>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</si>
  <si>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</si>
  <si>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</si>
  <si>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</si>
  <si>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</si>
  <si>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</si>
  <si>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</si>
  <si>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</si>
  <si>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</si>
  <si>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</si>
  <si>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</si>
  <si>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</si>
  <si>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</si>
  <si>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</si>
  <si>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</si>
  <si>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</si>
  <si>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</si>
  <si>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</si>
  <si>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</si>
  <si>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</si>
  <si>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</si>
  <si>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</si>
  <si>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</si>
  <si>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</si>
  <si>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</si>
  <si>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</si>
  <si>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</si>
  <si>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</si>
  <si>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</si>
  <si>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</si>
  <si>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</si>
  <si>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</si>
  <si>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</si>
  <si>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</si>
  <si>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</si>
  <si>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</si>
  <si>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</si>
  <si>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</si>
  <si>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</si>
  <si>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</si>
  <si>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</si>
  <si>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</si>
  <si>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</si>
  <si>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</si>
  <si>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</si>
  <si>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</si>
  <si>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</si>
  <si>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</si>
  <si>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</si>
  <si>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</si>
  <si>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</si>
  <si>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</si>
  <si>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</si>
  <si>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</si>
  <si>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</si>
  <si>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</si>
  <si>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</si>
  <si>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</si>
  <si>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</si>
  <si>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</si>
  <si>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</si>
  <si>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</si>
  <si>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</si>
  <si>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</si>
  <si>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</si>
  <si>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</si>
  <si>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</si>
  <si>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</si>
  <si>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</si>
  <si>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</si>
  <si>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</si>
  <si>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</si>
  <si>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</si>
  <si>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</si>
  <si>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</si>
  <si>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</si>
  <si>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</si>
  <si>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</si>
  <si>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</si>
  <si>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</si>
  <si>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</si>
  <si>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</si>
  <si>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</si>
  <si>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</si>
  <si>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</si>
  <si>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</si>
  <si>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</si>
  <si>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</si>
  <si>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</si>
  <si>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</si>
  <si>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</si>
  <si>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</si>
  <si>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</si>
  <si>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</si>
  <si>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</si>
  <si>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</si>
  <si>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</si>
  <si>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</si>
  <si>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</si>
  <si>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</si>
  <si>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</si>
  <si>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</si>
  <si>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</si>
  <si>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</si>
  <si>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</si>
  <si>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</si>
  <si>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</si>
  <si>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</si>
  <si>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</si>
  <si>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</si>
  <si>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</si>
  <si>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</si>
  <si>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</si>
  <si>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</si>
  <si>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</si>
  <si>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</si>
  <si>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</si>
  <si>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</si>
  <si>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</si>
  <si>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</si>
  <si>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</si>
  <si>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</si>
  <si>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</si>
  <si>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</si>
  <si>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</si>
  <si>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</si>
  <si>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</si>
  <si>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</si>
  <si>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</si>
  <si>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</si>
  <si>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</si>
  <si>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</si>
  <si>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</si>
  <si>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</si>
  <si>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</si>
  <si>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</si>
  <si>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</si>
  <si>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</si>
  <si>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</si>
  <si>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</si>
  <si>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</si>
  <si>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</si>
  <si>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</si>
  <si>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</si>
  <si>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</si>
  <si>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</si>
  <si>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</si>
  <si>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</si>
  <si>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</si>
  <si>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</si>
  <si>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</si>
  <si>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</si>
  <si>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</si>
  <si>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</si>
  <si>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</si>
  <si>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</si>
  <si>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</si>
  <si>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</si>
  <si>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</si>
  <si>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</si>
  <si>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</si>
  <si>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</si>
  <si>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</si>
  <si>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</si>
  <si>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</si>
  <si>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</si>
  <si>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</si>
  <si>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</si>
  <si>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</si>
  <si>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</si>
  <si>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</si>
  <si>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</si>
  <si>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</si>
  <si>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</si>
  <si>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</si>
  <si>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</si>
  <si>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</si>
  <si>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</si>
  <si>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</si>
  <si>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</si>
  <si>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</si>
  <si>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</si>
  <si>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</si>
  <si>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</si>
  <si>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</si>
  <si>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</si>
  <si>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</si>
  <si>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</si>
  <si>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</si>
  <si>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</si>
  <si>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</si>
  <si>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</si>
  <si>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</si>
  <si>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</si>
  <si>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</si>
  <si>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</si>
  <si>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</si>
  <si>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</si>
  <si>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</si>
  <si>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</si>
  <si>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</si>
  <si>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</si>
  <si>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</si>
  <si>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</si>
  <si>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</si>
  <si>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</si>
  <si>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</si>
  <si>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</si>
  <si>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</si>
  <si>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</si>
  <si>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</si>
  <si>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</si>
  <si>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</si>
  <si>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</si>
  <si>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</si>
  <si>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</si>
  <si>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</si>
  <si>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</si>
  <si>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</si>
  <si>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</si>
  <si>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</si>
  <si>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</si>
  <si>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</si>
  <si>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</si>
  <si>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</si>
  <si>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</si>
  <si>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</si>
  <si>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</si>
  <si>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</si>
  <si>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</si>
  <si>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</si>
  <si>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</si>
  <si>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</si>
  <si>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</si>
  <si>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</si>
  <si>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</si>
  <si>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</si>
  <si>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</si>
  <si>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</si>
  <si>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</si>
  <si>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</si>
  <si>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</si>
  <si>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</si>
  <si>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</si>
  <si>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</si>
  <si>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</si>
  <si>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</si>
  <si>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</si>
  <si>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</si>
  <si>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</si>
  <si>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</si>
  <si>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</si>
  <si>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</si>
  <si>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</si>
  <si>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</si>
  <si>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</si>
  <si>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</si>
  <si>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</si>
  <si>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</si>
  <si>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</si>
  <si>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</si>
  <si>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</si>
  <si>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</si>
  <si>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</si>
  <si>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</si>
  <si>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</si>
  <si>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</si>
  <si>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</si>
  <si>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</si>
  <si>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</si>
  <si>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</si>
  <si>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</si>
  <si>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</si>
  <si>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</si>
  <si>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</si>
  <si>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</si>
  <si>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</si>
  <si>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</si>
  <si>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</si>
  <si>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</si>
  <si>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</si>
  <si>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</si>
  <si>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</si>
  <si>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</si>
  <si>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</si>
  <si>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</si>
  <si>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</si>
  <si>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</si>
  <si>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</si>
  <si>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</si>
  <si>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</si>
  <si>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</si>
  <si>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</si>
  <si>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</si>
  <si>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</si>
  <si>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</si>
  <si>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</si>
  <si>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</si>
  <si>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</si>
  <si>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</si>
  <si>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</si>
  <si>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</si>
  <si>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</si>
  <si>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</si>
  <si>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</si>
  <si>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</si>
  <si>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</si>
  <si>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</si>
  <si>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</si>
  <si>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</si>
  <si>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</si>
  <si>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</si>
  <si>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</si>
  <si>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</si>
  <si>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</si>
  <si>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</si>
  <si>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</si>
  <si>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</si>
  <si>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</si>
  <si>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</si>
  <si>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</si>
  <si>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</si>
  <si>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</si>
  <si>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</si>
  <si>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</si>
  <si>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</si>
  <si>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</si>
  <si>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</si>
  <si>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</si>
  <si>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</si>
  <si>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</si>
  <si>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</si>
  <si>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</si>
  <si>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</si>
  <si>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</si>
  <si>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</si>
  <si>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</si>
  <si>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</si>
  <si>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</si>
  <si>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</si>
  <si>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</si>
  <si>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</si>
  <si>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</si>
  <si>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</si>
  <si>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</si>
  <si>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</si>
  <si>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</si>
  <si>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</si>
  <si>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</si>
  <si>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</si>
  <si>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</si>
  <si>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</si>
  <si>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</si>
  <si>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</si>
  <si>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</si>
  <si>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</si>
  <si>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</si>
  <si>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</si>
  <si>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</si>
  <si>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</si>
  <si>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</si>
  <si>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</si>
  <si>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</si>
  <si>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</si>
  <si>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</si>
  <si>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</si>
  <si>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</si>
  <si>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</si>
  <si>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</si>
  <si>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</si>
  <si>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</si>
  <si>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</si>
  <si>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</si>
  <si>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</si>
  <si>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</si>
  <si>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</si>
  <si>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</si>
  <si>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</si>
  <si>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</si>
  <si>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</si>
  <si>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</si>
  <si>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</si>
  <si>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</si>
  <si>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</si>
  <si>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</si>
  <si>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</si>
  <si>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</si>
  <si>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</si>
  <si>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</si>
  <si>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</si>
  <si>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</si>
  <si>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</si>
  <si>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</si>
  <si>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</si>
  <si>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</si>
  <si>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</si>
  <si>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</si>
  <si>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</si>
  <si>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</si>
  <si>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</si>
  <si>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</si>
  <si>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</si>
  <si>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</si>
  <si>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</si>
  <si>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</si>
  <si>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</si>
  <si>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</si>
  <si>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</si>
  <si>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</si>
  <si>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</si>
  <si>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</si>
  <si>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</si>
  <si>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</si>
  <si>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</si>
  <si>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</si>
  <si>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</si>
  <si>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</si>
  <si>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</si>
  <si>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</si>
  <si>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</si>
  <si>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</si>
  <si>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</si>
  <si>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</si>
  <si>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</si>
  <si>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</si>
  <si>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</si>
  <si>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</si>
  <si>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</si>
  <si>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</si>
  <si>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</si>
  <si>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</si>
  <si>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</si>
  <si>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</si>
  <si>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</si>
  <si>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</si>
  <si>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</si>
  <si>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</si>
  <si>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</si>
  <si>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</si>
  <si>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</si>
  <si>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</si>
  <si>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</si>
  <si>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</si>
  <si>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</si>
  <si>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</si>
  <si>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</si>
  <si>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</si>
  <si>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</si>
  <si>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</si>
  <si>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</si>
  <si>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</si>
  <si>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</si>
  <si>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</si>
  <si>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</si>
  <si>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</si>
  <si>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</si>
  <si>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</si>
  <si>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</si>
  <si>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</si>
  <si>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</si>
  <si>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</si>
  <si>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</si>
  <si>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</si>
  <si>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</si>
  <si>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</si>
  <si>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</si>
  <si>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</si>
  <si>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</si>
  <si>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</si>
  <si>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</si>
  <si>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</si>
  <si>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</si>
  <si>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</si>
  <si>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</si>
  <si>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</si>
  <si>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</si>
  <si>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</si>
  <si>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</si>
  <si>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</si>
  <si>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</si>
  <si>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</si>
  <si>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</si>
  <si>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</si>
  <si>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</si>
  <si>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</si>
  <si>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</si>
  <si>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</si>
  <si>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</si>
  <si>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</si>
  <si>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</si>
  <si>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</si>
  <si>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</si>
  <si>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</si>
  <si>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</si>
  <si>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</si>
  <si>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</si>
  <si>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</si>
  <si>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</si>
  <si>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</si>
  <si>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</si>
  <si>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</si>
  <si>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</si>
  <si>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</si>
  <si>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</si>
  <si>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</si>
  <si>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</si>
  <si>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</si>
  <si>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</si>
  <si>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</si>
  <si>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</si>
  <si>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</si>
  <si>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</si>
  <si>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</si>
  <si>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</si>
  <si>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</si>
  <si>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</si>
  <si>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</si>
  <si>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</si>
  <si>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</si>
  <si>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</si>
  <si>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</si>
  <si>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</si>
  <si>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</si>
  <si>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</si>
  <si>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</si>
  <si>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</si>
  <si>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</si>
  <si>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</si>
  <si>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</si>
  <si>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</si>
  <si>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</si>
  <si>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</si>
  <si>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</si>
  <si>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</si>
  <si>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</si>
  <si>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</si>
  <si>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</si>
  <si>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</si>
  <si>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</si>
  <si>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</si>
  <si>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</si>
  <si>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</si>
  <si>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</si>
  <si>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</si>
  <si>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</si>
  <si>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</si>
  <si>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</si>
  <si>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</si>
  <si>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</si>
  <si>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</si>
  <si>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</si>
  <si>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</si>
  <si>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</si>
  <si>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</si>
  <si>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</si>
  <si>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</si>
  <si>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</si>
  <si>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</si>
  <si>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</si>
  <si>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</si>
  <si>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</si>
  <si>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</si>
  <si>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</si>
  <si>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</si>
  <si>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</si>
  <si>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</si>
  <si>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</si>
  <si>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</si>
  <si>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</si>
  <si>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</si>
  <si>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</si>
  <si>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</si>
  <si>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</si>
  <si>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</si>
  <si>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</si>
  <si>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</si>
  <si>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</si>
  <si>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</si>
  <si>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</si>
  <si>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</si>
  <si>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</si>
  <si>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</si>
  <si>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</si>
  <si>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</si>
  <si>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</si>
  <si>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</si>
  <si>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</si>
  <si>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</si>
  <si>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</si>
  <si>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</si>
  <si>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</si>
  <si>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</si>
  <si>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</si>
  <si>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</si>
  <si>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</si>
  <si>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</si>
  <si>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</si>
  <si>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</si>
  <si>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</si>
  <si>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</si>
  <si>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</si>
  <si>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</si>
  <si>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</si>
  <si>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</si>
  <si>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</si>
  <si>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</si>
  <si>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</si>
  <si>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</si>
  <si>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</si>
  <si>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</si>
  <si>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</si>
  <si>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</si>
  <si>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</si>
  <si>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</si>
  <si>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</si>
  <si>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</si>
  <si>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</si>
  <si>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</si>
  <si>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</si>
  <si>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</si>
  <si>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</si>
  <si>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</si>
  <si>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</si>
  <si>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</si>
  <si>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</si>
  <si>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</si>
  <si>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</si>
  <si>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</si>
  <si>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</si>
  <si>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</si>
  <si>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</si>
  <si>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</si>
  <si>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</si>
  <si>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</si>
  <si>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</si>
  <si>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</si>
  <si>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</si>
  <si>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</si>
  <si>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</si>
  <si>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</si>
  <si>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</si>
  <si>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</si>
  <si>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</si>
  <si>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</si>
  <si>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</si>
  <si>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</si>
  <si>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</si>
  <si>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</si>
  <si>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</si>
  <si>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</si>
  <si>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</si>
  <si>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</si>
  <si>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</si>
  <si>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</si>
  <si>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</si>
  <si>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</si>
  <si>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</si>
  <si>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</si>
  <si>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</si>
  <si>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</si>
  <si>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</si>
  <si>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</si>
  <si>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</si>
  <si>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</si>
  <si>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</si>
  <si>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</si>
  <si>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</si>
  <si>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</si>
  <si>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</si>
  <si>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</si>
  <si>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</si>
  <si>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</si>
  <si>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</si>
  <si>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</si>
  <si>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</si>
  <si>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</si>
  <si>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</si>
  <si>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</si>
  <si>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</si>
  <si>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</si>
  <si>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</si>
  <si>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</si>
  <si>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</si>
  <si>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</si>
  <si>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</si>
  <si>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</si>
  <si>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</si>
  <si>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</si>
  <si>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</si>
  <si>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</si>
  <si>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</si>
  <si>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</si>
  <si>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</si>
  <si>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</si>
  <si>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</si>
  <si>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</si>
  <si>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</si>
  <si>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</si>
  <si>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</si>
  <si>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</si>
  <si>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</si>
  <si>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</si>
  <si>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</si>
  <si>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</si>
  <si>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</si>
  <si>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</si>
  <si>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</si>
  <si>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</si>
  <si>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</si>
  <si>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</si>
  <si>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</si>
  <si>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</si>
  <si>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</si>
  <si>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</si>
  <si>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</si>
  <si>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</si>
  <si>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</si>
  <si>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</si>
  <si>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</si>
  <si>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</si>
  <si>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</si>
  <si>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</si>
  <si>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</si>
  <si>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</si>
  <si>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</si>
  <si>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</si>
  <si>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</si>
  <si>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</si>
  <si>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</si>
  <si>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</si>
  <si>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</si>
  <si>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</si>
  <si>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</si>
  <si>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</si>
  <si>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</si>
  <si>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</si>
  <si>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</si>
  <si>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</si>
  <si>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</si>
  <si>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</si>
  <si>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</si>
  <si>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</si>
  <si>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</si>
  <si>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</si>
  <si>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</si>
  <si>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</si>
  <si>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</si>
  <si>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</si>
  <si>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</si>
  <si>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</si>
  <si>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</si>
  <si>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</si>
  <si>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</si>
  <si>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</si>
  <si>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</si>
  <si>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</si>
  <si>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</si>
  <si>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</si>
  <si>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</si>
  <si>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</si>
  <si>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</si>
  <si>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</si>
  <si>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</si>
  <si>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</si>
  <si>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</si>
  <si>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</si>
  <si>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</si>
  <si>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</si>
  <si>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</si>
  <si>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</si>
  <si>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</si>
  <si>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</si>
  <si>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</si>
  <si>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</si>
  <si>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</si>
  <si>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</si>
  <si>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</si>
  <si>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</si>
  <si>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</si>
  <si>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</si>
  <si>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</si>
  <si>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</si>
  <si>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</si>
  <si>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</si>
  <si>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</si>
  <si>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</si>
  <si>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</si>
  <si>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</si>
  <si>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</si>
  <si>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</si>
  <si>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</si>
  <si>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</si>
  <si>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</si>
  <si>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</si>
  <si>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</si>
  <si>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</si>
  <si>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</si>
  <si>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</si>
  <si>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</si>
  <si>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</si>
  <si>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</si>
  <si>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</si>
  <si>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</si>
  <si>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</si>
  <si>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</si>
  <si>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</si>
  <si>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</si>
  <si>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</si>
  <si>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</si>
  <si>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</si>
  <si>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</si>
  <si>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</si>
  <si>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</si>
  <si>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</si>
  <si>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</si>
  <si>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</si>
  <si>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</si>
  <si>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</si>
  <si>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</si>
  <si>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</si>
  <si>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</si>
  <si>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</si>
  <si>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</si>
  <si>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</si>
  <si>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</si>
  <si>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</si>
  <si>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</si>
  <si>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</si>
  <si>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</si>
  <si>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</si>
  <si>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</si>
  <si>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</si>
  <si>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</si>
  <si>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</si>
  <si>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</si>
  <si>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</si>
  <si>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</si>
  <si>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</si>
  <si>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</si>
  <si>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</si>
  <si>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</si>
  <si>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</si>
  <si>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</si>
  <si>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</si>
  <si>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</si>
  <si>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</si>
  <si>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</si>
  <si>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</si>
  <si>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</si>
  <si>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</si>
  <si>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</si>
  <si>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</si>
  <si>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</si>
  <si>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</si>
  <si>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</si>
  <si>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</si>
  <si>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</si>
  <si>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</si>
  <si>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</si>
  <si>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</si>
  <si>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</si>
  <si>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</si>
  <si>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</si>
  <si>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</si>
  <si>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</si>
  <si>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</si>
  <si>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</si>
  <si>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</si>
  <si>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</si>
  <si>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</si>
  <si>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</si>
  <si>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</si>
  <si>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</si>
  <si>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</si>
  <si>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</si>
  <si>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</si>
  <si>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</si>
  <si>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</si>
  <si>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</si>
  <si>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</si>
  <si>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</si>
  <si>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</si>
  <si>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</si>
  <si>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</si>
  <si>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</si>
  <si>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</si>
  <si>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</si>
  <si>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</si>
  <si>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</si>
  <si>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</si>
  <si>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</si>
  <si>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</si>
  <si>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</si>
  <si>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</si>
  <si>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</si>
  <si>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</si>
  <si>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</si>
  <si>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</si>
  <si>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</si>
  <si>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</si>
  <si>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</si>
  <si>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</si>
  <si>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</si>
  <si>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</si>
  <si>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</si>
  <si>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</si>
  <si>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</si>
  <si>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</si>
  <si>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</si>
  <si>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</si>
  <si>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</si>
  <si>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</si>
  <si>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</si>
  <si>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</si>
  <si>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</si>
  <si>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</si>
  <si>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</si>
  <si>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</si>
  <si>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</si>
  <si>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</si>
  <si>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</si>
  <si>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</si>
  <si>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</si>
  <si>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</si>
  <si>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</si>
  <si>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</si>
  <si>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</si>
  <si>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</si>
  <si>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</si>
  <si>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</si>
  <si>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</si>
  <si>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</si>
  <si>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</si>
  <si>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</si>
  <si>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</si>
  <si>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</si>
  <si>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</si>
  <si>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</si>
  <si>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</si>
  <si>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</si>
  <si>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</si>
  <si>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</si>
  <si>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</si>
  <si>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</si>
  <si>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</si>
  <si>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</si>
  <si>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</si>
  <si>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</si>
  <si>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</si>
  <si>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</si>
  <si>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</si>
  <si>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</si>
  <si>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</si>
  <si>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</si>
  <si>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</si>
  <si>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</si>
  <si>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</si>
  <si>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</si>
  <si>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</si>
  <si>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</si>
  <si>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</si>
  <si>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</si>
  <si>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</si>
  <si>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</si>
  <si>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</si>
  <si>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</si>
  <si>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</si>
  <si>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</si>
  <si>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</si>
  <si>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</si>
  <si>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</si>
  <si>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</si>
  <si>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</si>
  <si>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</si>
  <si>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</si>
  <si>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</si>
  <si>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</si>
  <si>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</si>
  <si>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</si>
  <si>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</si>
  <si>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</si>
  <si>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</si>
  <si>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</si>
  <si>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</si>
  <si>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</si>
  <si>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</si>
  <si>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</si>
  <si>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</si>
  <si>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</si>
  <si>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</si>
  <si>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</si>
  <si>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</si>
  <si>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</si>
  <si>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</si>
  <si>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</si>
  <si>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</si>
  <si>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</si>
  <si>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</si>
  <si>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</si>
  <si>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</si>
  <si>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</si>
  <si>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</si>
  <si>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</si>
  <si>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</si>
  <si>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</si>
  <si>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</si>
  <si>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</si>
  <si>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</si>
  <si>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</si>
  <si>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</si>
  <si>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</si>
  <si>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</si>
  <si>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</si>
  <si>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</si>
  <si>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</si>
  <si>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</si>
  <si>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</si>
  <si>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</si>
  <si>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</si>
  <si>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</si>
  <si>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</si>
  <si>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</si>
  <si>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</si>
  <si>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</si>
  <si>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</si>
  <si>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</si>
  <si>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</si>
  <si>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</si>
  <si>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</si>
  <si>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</si>
  <si>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</si>
  <si>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</si>
  <si>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</si>
  <si>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</si>
  <si>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</si>
  <si>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</si>
  <si>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</si>
  <si>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</si>
  <si>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</si>
  <si>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</si>
  <si>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</si>
  <si>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</si>
  <si>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</si>
  <si>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</si>
  <si>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</si>
  <si>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</si>
  <si>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</si>
  <si>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</si>
  <si>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</si>
  <si>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</si>
  <si>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</si>
  <si>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</si>
  <si>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</si>
  <si>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</si>
  <si>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</si>
  <si>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</si>
  <si>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</si>
  <si>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</si>
  <si>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</si>
  <si>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</si>
  <si>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</si>
  <si>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</si>
  <si>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</si>
  <si>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</si>
  <si>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</si>
  <si>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</si>
  <si>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</si>
  <si>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</si>
  <si>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</si>
  <si>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</si>
  <si>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</si>
  <si>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</si>
  <si>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</si>
  <si>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</si>
  <si>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</si>
  <si>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</si>
  <si>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</si>
  <si>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</si>
  <si>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</si>
  <si>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</si>
  <si>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</si>
  <si>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</si>
  <si>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</si>
  <si>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</si>
  <si>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</si>
  <si>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</si>
  <si>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</si>
  <si>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</si>
  <si>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</si>
  <si>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</si>
  <si>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</si>
  <si>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</si>
  <si>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</si>
  <si>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</si>
  <si>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</si>
  <si>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</si>
  <si>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</si>
  <si>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</si>
  <si>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</si>
  <si>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</si>
  <si>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</si>
  <si>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</si>
  <si>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</si>
  <si>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</si>
  <si>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</si>
  <si>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</si>
  <si>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</si>
  <si>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</si>
  <si>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</si>
  <si>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</si>
  <si>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</si>
  <si>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</si>
  <si>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</si>
  <si>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</si>
  <si>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</si>
  <si>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</si>
  <si>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</si>
  <si>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</si>
  <si>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</si>
  <si>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</si>
  <si>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</si>
  <si>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</si>
  <si>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</si>
  <si>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</si>
  <si>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</si>
  <si>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</si>
  <si>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</si>
  <si>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</si>
  <si>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</si>
  <si>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</si>
  <si>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</si>
  <si>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</si>
  <si>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</si>
  <si>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</si>
  <si>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</si>
  <si>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</si>
  <si>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</si>
  <si>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</si>
  <si>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</si>
  <si>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</si>
  <si>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</si>
  <si>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</si>
  <si>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</si>
  <si>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</si>
  <si>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</si>
  <si>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</si>
  <si>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</si>
  <si>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</si>
  <si>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</si>
  <si>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</si>
  <si>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</si>
  <si>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</si>
  <si>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</si>
  <si>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</si>
  <si>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</si>
  <si>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</si>
  <si>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</si>
  <si>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</si>
  <si>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</si>
  <si>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</si>
  <si>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</si>
  <si>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</si>
  <si>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</si>
  <si>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</si>
  <si>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</si>
  <si>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</si>
  <si>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</si>
  <si>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</si>
  <si>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</si>
  <si>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</si>
  <si>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</si>
  <si>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</si>
  <si>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</si>
  <si>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</si>
  <si>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</si>
  <si>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</si>
  <si>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</si>
  <si>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</si>
  <si>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</si>
  <si>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</si>
  <si>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</si>
  <si>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</si>
  <si>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</si>
  <si>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</si>
  <si>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</si>
  <si>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</si>
  <si>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</si>
  <si>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</si>
  <si>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</si>
  <si>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</si>
  <si>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</si>
  <si>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</si>
  <si>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</si>
  <si>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</si>
  <si>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</si>
  <si>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</si>
  <si>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</si>
  <si>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</si>
  <si>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</si>
  <si>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</si>
  <si>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</si>
  <si>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</si>
  <si>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</si>
  <si>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</si>
  <si>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</si>
  <si>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</si>
  <si>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</si>
  <si>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</si>
  <si>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</si>
  <si>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</si>
  <si>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</si>
  <si>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</si>
  <si>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</si>
  <si>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</si>
  <si>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</si>
  <si>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</si>
  <si>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</si>
  <si>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</si>
  <si>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</si>
  <si>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</si>
  <si>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</si>
  <si>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</si>
  <si>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</si>
  <si>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</si>
  <si>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</si>
  <si>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</si>
  <si>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</si>
  <si>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</si>
  <si>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</si>
  <si>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</si>
  <si>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</si>
  <si>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</si>
  <si>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</si>
  <si>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</si>
  <si>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</si>
  <si>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</si>
  <si>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</si>
  <si>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</si>
  <si>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</si>
  <si>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</si>
  <si>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</si>
  <si>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</si>
  <si>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</si>
  <si>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</si>
  <si>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</si>
  <si>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</si>
  <si>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</si>
  <si>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</si>
  <si>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</si>
  <si>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</si>
  <si>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</si>
  <si>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</si>
  <si>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</si>
  <si>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</si>
  <si>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</si>
  <si>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</si>
  <si>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</si>
  <si>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</si>
  <si>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</si>
  <si>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</si>
  <si>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</si>
  <si>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</si>
  <si>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</si>
  <si>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</si>
  <si>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</si>
  <si>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</si>
  <si>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</si>
  <si>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</si>
  <si>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</si>
  <si>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</si>
  <si>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</si>
  <si>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</si>
  <si>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</si>
  <si>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</si>
  <si>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</si>
  <si>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</si>
  <si>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</si>
  <si>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</si>
  <si>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</si>
  <si>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</si>
  <si>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</si>
  <si>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</si>
  <si>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</si>
  <si>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</si>
  <si>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</si>
  <si>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</si>
  <si>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</si>
  <si>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</si>
  <si>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</si>
  <si>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</si>
  <si>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</si>
  <si>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</si>
  <si>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</si>
  <si>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</si>
  <si>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</si>
  <si>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</si>
  <si>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</si>
  <si>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</si>
  <si>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</si>
  <si>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</si>
  <si>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</si>
  <si>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</si>
  <si>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</si>
  <si>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</si>
  <si>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</si>
  <si>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</si>
  <si>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</si>
  <si>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</si>
  <si>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</si>
  <si>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</si>
  <si>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</si>
  <si>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</si>
  <si>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</si>
  <si>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</si>
  <si>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</si>
  <si>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</si>
  <si>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</si>
  <si>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</si>
  <si>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</si>
  <si>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</si>
  <si>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</si>
  <si>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</si>
  <si>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</si>
  <si>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</si>
  <si>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</si>
  <si>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</si>
  <si>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</si>
  <si>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</si>
  <si>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</si>
  <si>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</si>
  <si>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</si>
  <si>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</si>
  <si>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</si>
  <si>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</si>
  <si>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</si>
  <si>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</si>
  <si>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</si>
  <si>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</si>
  <si>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</si>
  <si>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</si>
  <si>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</si>
  <si>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</si>
  <si>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</si>
  <si>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</si>
  <si>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</si>
  <si>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</si>
  <si>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</si>
  <si>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</si>
  <si>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</si>
  <si>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</si>
  <si>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</si>
  <si>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</si>
  <si>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</si>
  <si>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</si>
  <si>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</si>
  <si>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</si>
  <si>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</si>
  <si>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</si>
  <si>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</si>
  <si>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</si>
  <si>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</si>
  <si>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</si>
  <si>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</si>
  <si>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</si>
  <si>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</si>
  <si>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</si>
  <si>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</si>
  <si>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</si>
  <si>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</si>
  <si>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</si>
  <si>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</si>
  <si>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</si>
  <si>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</si>
  <si>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</si>
  <si>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</si>
  <si>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</si>
  <si>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</si>
  <si>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</si>
  <si>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</si>
  <si>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</si>
  <si>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</si>
  <si>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</si>
  <si>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</si>
  <si>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</si>
  <si>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</si>
  <si>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</si>
  <si>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</si>
  <si>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</si>
  <si>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</si>
  <si>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</si>
  <si>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</si>
  <si>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</si>
  <si>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</si>
  <si>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</si>
  <si>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</si>
  <si>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</si>
  <si>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</si>
  <si>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</si>
  <si>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</si>
  <si>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</si>
  <si>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</si>
  <si>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</si>
  <si>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</si>
  <si>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</si>
  <si>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</si>
  <si>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</si>
  <si>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</si>
  <si>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</si>
  <si>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</si>
  <si>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</si>
  <si>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</si>
  <si>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</si>
  <si>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</si>
  <si>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</si>
  <si>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</si>
  <si>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</si>
  <si>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</si>
  <si>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</si>
  <si>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</si>
  <si>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</si>
  <si>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</si>
  <si>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</si>
  <si>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</si>
  <si>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</si>
  <si>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</si>
  <si>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</si>
  <si>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</si>
  <si>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</si>
  <si>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</si>
  <si>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</si>
  <si>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</si>
  <si>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</si>
  <si>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</si>
  <si>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</si>
  <si>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</si>
  <si>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</si>
  <si>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</si>
  <si>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</si>
  <si>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</si>
  <si>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</si>
  <si>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</si>
  <si>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</si>
  <si>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</si>
  <si>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</si>
  <si>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</si>
  <si>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</si>
  <si>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</si>
  <si>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</si>
  <si>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</si>
  <si>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</si>
  <si>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</si>
  <si>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</si>
  <si>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</si>
  <si>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</si>
  <si>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</si>
  <si>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</si>
  <si>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</si>
  <si>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</si>
  <si>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</si>
  <si>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</si>
  <si>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</si>
  <si>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</si>
  <si>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</si>
  <si>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</si>
  <si>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</si>
  <si>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</si>
  <si>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</si>
  <si>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</si>
  <si>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</si>
  <si>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</si>
  <si>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</si>
  <si>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</si>
  <si>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</si>
  <si>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</si>
  <si>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</si>
  <si>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</si>
  <si>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</si>
  <si>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</si>
  <si>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</si>
  <si>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</si>
  <si>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</si>
  <si>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</si>
  <si>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</si>
  <si>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</si>
  <si>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</si>
  <si>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</si>
  <si>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</si>
  <si>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</si>
  <si>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</si>
  <si>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</si>
  <si>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</si>
  <si>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</si>
  <si>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</si>
  <si>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</si>
  <si>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</si>
  <si>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</si>
  <si>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</si>
  <si>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</si>
  <si>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</si>
  <si>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</si>
  <si>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</si>
  <si>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</si>
  <si>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</si>
  <si>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</si>
  <si>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</si>
  <si>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</si>
  <si>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</si>
  <si>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</si>
  <si>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</si>
  <si>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</si>
  <si>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</si>
  <si>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</si>
  <si>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</si>
  <si>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</si>
  <si>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</si>
  <si>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</si>
  <si>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</si>
  <si>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</si>
  <si>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</si>
  <si>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</si>
  <si>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</si>
  <si>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</si>
  <si>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</si>
  <si>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</si>
  <si>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</si>
  <si>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</si>
  <si>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</si>
  <si>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</si>
  <si>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</si>
  <si>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</si>
  <si>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</si>
  <si>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</si>
  <si>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</si>
  <si>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</si>
  <si>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</si>
  <si>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</si>
  <si>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</si>
  <si>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</si>
  <si>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</si>
  <si>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</si>
  <si>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</si>
  <si>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</si>
  <si>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</si>
  <si>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</si>
  <si>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</si>
  <si>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</si>
  <si>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</si>
  <si>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</si>
  <si>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</si>
  <si>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</si>
  <si>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</si>
  <si>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</si>
  <si>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</si>
  <si>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</si>
  <si>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</si>
  <si>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</si>
  <si>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</si>
  <si>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</si>
  <si>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</si>
  <si>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</si>
  <si>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</si>
  <si>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</si>
  <si>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</si>
  <si>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</si>
  <si>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</si>
  <si>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</si>
  <si>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</si>
  <si>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</si>
  <si>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</si>
  <si>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</si>
  <si>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</si>
  <si>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</si>
  <si>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</si>
  <si>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</si>
  <si>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</si>
  <si>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</si>
  <si>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</si>
  <si>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</si>
  <si>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</si>
  <si>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</si>
  <si>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</si>
  <si>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</si>
  <si>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</si>
  <si>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</si>
  <si>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</si>
  <si>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</si>
  <si>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</si>
  <si>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</si>
  <si>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</si>
  <si>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</si>
  <si>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</si>
  <si>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</si>
  <si>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</si>
  <si>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</si>
  <si>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</si>
  <si>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</si>
  <si>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</si>
  <si>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</si>
  <si>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</si>
  <si>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</si>
  <si>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</si>
  <si>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</si>
  <si>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</si>
  <si>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</si>
  <si>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</si>
  <si>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</si>
  <si>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</si>
  <si>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</si>
  <si>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</si>
  <si>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</si>
  <si>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</si>
  <si>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</si>
  <si>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</si>
  <si>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</si>
  <si>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</si>
  <si>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</si>
  <si>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</si>
  <si>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</si>
  <si>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</si>
  <si>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</si>
  <si>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</si>
  <si>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</si>
  <si>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</si>
  <si>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</si>
  <si>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</si>
  <si>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</si>
  <si>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</si>
  <si>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</si>
  <si>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</si>
  <si>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</si>
  <si>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</si>
  <si>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</si>
  <si>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</si>
  <si>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</si>
  <si>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</si>
  <si>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</si>
  <si>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</si>
  <si>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</si>
  <si>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</si>
  <si>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</si>
  <si>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</si>
  <si>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</si>
  <si>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</si>
  <si>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</si>
  <si>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</si>
  <si>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</si>
  <si>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</si>
  <si>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</si>
  <si>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</si>
  <si>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</si>
  <si>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</si>
  <si>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</si>
  <si>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</si>
  <si>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</si>
  <si>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</si>
  <si>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</si>
  <si>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</si>
  <si>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</si>
  <si>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</si>
  <si>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</si>
  <si>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</si>
  <si>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</si>
  <si>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</si>
  <si>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</si>
  <si>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</si>
  <si>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</si>
  <si>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</si>
  <si>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</si>
  <si>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</si>
  <si>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</si>
  <si>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</si>
  <si>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</si>
  <si>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</si>
  <si>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</si>
  <si>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</si>
  <si>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</si>
  <si>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</si>
  <si>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</si>
  <si>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</si>
  <si>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</si>
  <si>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</si>
  <si>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</si>
  <si>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</si>
  <si>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</si>
  <si>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</si>
  <si>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</si>
  <si>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</si>
  <si>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</si>
  <si>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</si>
  <si>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</si>
  <si>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</si>
  <si>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</si>
  <si>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</si>
  <si>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</si>
  <si>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</si>
  <si>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</si>
  <si>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</si>
  <si>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</si>
  <si>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</si>
  <si>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</si>
  <si>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</si>
  <si>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</si>
  <si>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</si>
  <si>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</si>
  <si>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</si>
  <si>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</si>
  <si>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</si>
  <si>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</si>
  <si>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</si>
  <si>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</si>
  <si>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</si>
  <si>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</si>
  <si>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</si>
  <si>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</si>
  <si>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</si>
  <si>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</si>
  <si>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</si>
  <si>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</si>
  <si>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</si>
  <si>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</si>
  <si>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</si>
  <si>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</si>
  <si>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</si>
  <si>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</si>
  <si>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</si>
  <si>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</si>
  <si>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</si>
  <si>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</si>
  <si>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</si>
  <si>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</si>
  <si>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</si>
  <si>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</si>
  <si>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</si>
  <si>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</si>
  <si>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</si>
  <si>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</si>
  <si>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</si>
  <si>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</si>
  <si>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</si>
  <si>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</si>
  <si>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</si>
  <si>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</si>
  <si>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</si>
  <si>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</si>
  <si>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</si>
  <si>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</si>
  <si>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</si>
  <si>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</si>
  <si>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</si>
  <si>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</si>
  <si>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</si>
  <si>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</si>
  <si>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</si>
  <si>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</si>
  <si>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</si>
  <si>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</si>
  <si>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</si>
  <si>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</si>
  <si>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</si>
  <si>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</si>
  <si>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</si>
  <si>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</si>
  <si>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</si>
  <si>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</si>
  <si>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</si>
  <si>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</si>
  <si>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</si>
  <si>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</si>
  <si>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</si>
  <si>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</si>
  <si>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</si>
  <si>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</si>
  <si>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</si>
  <si>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</si>
  <si>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</si>
  <si>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</si>
  <si>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</si>
  <si>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</si>
  <si>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</si>
  <si>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</si>
  <si>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</si>
  <si>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</si>
  <si>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</si>
  <si>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</si>
  <si>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</si>
  <si>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</si>
  <si>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</si>
  <si>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</si>
  <si>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</si>
  <si>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</si>
  <si>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</si>
  <si>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</si>
  <si>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</si>
  <si>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</si>
  <si>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</si>
  <si>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</si>
  <si>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</si>
  <si>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</si>
  <si>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</si>
  <si>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</si>
  <si>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</si>
  <si>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</si>
  <si>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</si>
  <si>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</si>
  <si>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</si>
  <si>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</si>
  <si>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</si>
  <si>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</si>
  <si>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</si>
  <si>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</si>
  <si>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</si>
  <si>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</si>
  <si>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</si>
  <si>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</si>
  <si>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</si>
  <si>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</si>
  <si>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</si>
  <si>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</si>
  <si>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</si>
  <si>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</si>
  <si>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</si>
  <si>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</si>
  <si>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</si>
  <si>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</si>
  <si>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</si>
  <si>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</si>
  <si>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</si>
  <si>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</si>
  <si>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</si>
  <si>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</si>
  <si>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</si>
  <si>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</si>
  <si>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</si>
  <si>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</si>
  <si>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</si>
  <si>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</si>
  <si>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</si>
  <si>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</si>
  <si>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</si>
  <si>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</si>
  <si>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</si>
  <si>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</si>
  <si>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</si>
  <si>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</si>
  <si>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</si>
  <si>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</si>
  <si>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</si>
  <si>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</si>
  <si>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</si>
  <si>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</si>
  <si>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</si>
  <si>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</si>
  <si>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</si>
  <si>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</si>
  <si>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</si>
  <si>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</si>
  <si>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</si>
  <si>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</si>
  <si>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</si>
  <si>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</si>
  <si>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</si>
  <si>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</si>
  <si>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</si>
  <si>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</si>
  <si>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</si>
  <si>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</si>
  <si>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</si>
  <si>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</si>
  <si>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</si>
  <si>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</si>
  <si>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</si>
  <si>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</si>
  <si>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</si>
  <si>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</si>
  <si>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</si>
  <si>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</si>
  <si>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</si>
  <si>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</si>
  <si>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</si>
  <si>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</si>
  <si>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</si>
  <si>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</si>
  <si>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</si>
  <si>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</si>
  <si>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</si>
  <si>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</si>
  <si>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</si>
  <si>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</si>
  <si>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</si>
  <si>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</si>
  <si>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</si>
  <si>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</si>
  <si>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</si>
  <si>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</si>
  <si>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</si>
  <si>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</si>
  <si>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</si>
  <si>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</si>
  <si>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</si>
  <si>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</si>
  <si>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</si>
  <si>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</si>
  <si>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</si>
  <si>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</si>
  <si>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</si>
  <si>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</si>
  <si>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</si>
  <si>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</si>
  <si>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</si>
  <si>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</si>
  <si>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</si>
  <si>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</si>
  <si>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</si>
  <si>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</si>
  <si>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</si>
  <si>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</si>
  <si>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</si>
  <si>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</si>
  <si>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</si>
  <si>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</si>
  <si>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</si>
  <si>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</si>
  <si>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</si>
  <si>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</si>
  <si>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</si>
  <si>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</si>
  <si>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</si>
  <si>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</si>
  <si>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</si>
  <si>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</si>
  <si>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</si>
  <si>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</si>
  <si>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</si>
  <si>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</si>
  <si>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</si>
  <si>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</si>
  <si>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</si>
  <si>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</si>
  <si>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</si>
  <si>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</si>
  <si>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</si>
  <si>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</si>
  <si>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</si>
  <si>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</si>
  <si>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</si>
  <si>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</si>
  <si>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</si>
  <si>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</si>
  <si>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</si>
  <si>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</si>
  <si>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</si>
  <si>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</si>
  <si>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</si>
  <si>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</si>
  <si>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</si>
  <si>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</si>
  <si>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</si>
  <si>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</si>
  <si>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</si>
  <si>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</si>
  <si>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</si>
  <si>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</si>
  <si>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</si>
  <si>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</si>
  <si>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</si>
  <si>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</si>
  <si>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</si>
  <si>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</si>
  <si>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</si>
  <si>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</si>
  <si>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</si>
  <si>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</si>
  <si>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</si>
  <si>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</si>
  <si>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</si>
  <si>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</si>
  <si>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</si>
  <si>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</si>
  <si>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</si>
  <si>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</si>
  <si>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</si>
  <si>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</si>
  <si>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</si>
  <si>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</si>
  <si>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</si>
  <si>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</si>
  <si>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</si>
  <si>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</si>
  <si>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</si>
  <si>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</si>
  <si>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</si>
  <si>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</si>
  <si>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</si>
  <si>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</si>
  <si>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</si>
  <si>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</si>
  <si>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</si>
  <si>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</si>
  <si>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</si>
  <si>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</si>
  <si>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</si>
  <si>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</si>
  <si>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</si>
  <si>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</si>
  <si>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</si>
  <si>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</si>
  <si>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</si>
  <si>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</si>
  <si>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</si>
  <si>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</si>
  <si>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</si>
  <si>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</si>
  <si>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</si>
  <si>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</si>
  <si>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</si>
  <si>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</si>
  <si>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</si>
  <si>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</si>
  <si>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</si>
  <si>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</si>
  <si>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</si>
  <si>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</si>
  <si>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</si>
  <si>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</si>
  <si>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</si>
  <si>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</si>
  <si>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</si>
  <si>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</si>
  <si>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</si>
  <si>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</si>
  <si>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</si>
  <si>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</si>
  <si>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</si>
  <si>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</si>
  <si>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</si>
  <si>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</si>
  <si>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</si>
  <si>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</si>
  <si>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</si>
  <si>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</si>
  <si>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</si>
  <si>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</si>
  <si>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</si>
  <si>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</si>
  <si>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</si>
  <si>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</si>
  <si>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</si>
  <si>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</si>
  <si>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</si>
  <si>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</si>
  <si>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</si>
  <si>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</si>
  <si>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</si>
  <si>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</si>
  <si>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</si>
  <si>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</si>
  <si>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</si>
  <si>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</si>
  <si>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</si>
  <si>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</si>
  <si>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</si>
  <si>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</si>
  <si>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</si>
  <si>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</si>
  <si>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</si>
  <si>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</si>
  <si>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</si>
  <si>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</si>
  <si>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</si>
  <si>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</si>
  <si>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</si>
  <si>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</si>
  <si>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</si>
  <si>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</si>
  <si>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</si>
  <si>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</si>
  <si>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</si>
  <si>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</si>
  <si>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</si>
  <si>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</si>
  <si>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</si>
  <si>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</si>
  <si>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</si>
  <si>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</si>
  <si>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</si>
  <si>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</si>
  <si>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</si>
  <si>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</si>
  <si>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</si>
  <si>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</si>
  <si>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</si>
  <si>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</si>
  <si>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</si>
  <si>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</si>
  <si>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</si>
  <si>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</si>
  <si>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</si>
  <si>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</si>
  <si>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</si>
  <si>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</si>
  <si>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</si>
  <si>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</si>
  <si>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</si>
  <si>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</si>
  <si>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</si>
  <si>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</si>
  <si>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</si>
  <si>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</si>
  <si>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</si>
  <si>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</si>
  <si>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</si>
  <si>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</si>
  <si>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</si>
  <si>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</si>
  <si>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</si>
  <si>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</si>
  <si>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</si>
  <si>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</si>
  <si>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</si>
  <si>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</si>
  <si>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</si>
  <si>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</si>
  <si>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</si>
  <si>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</si>
  <si>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</si>
  <si>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</si>
  <si>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</si>
  <si>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</si>
  <si>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</si>
  <si>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</si>
  <si>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</si>
  <si>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</si>
  <si>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</si>
  <si>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</si>
  <si>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</si>
  <si>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</si>
  <si>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</si>
  <si>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</si>
  <si>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</si>
  <si>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</si>
  <si>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</si>
  <si>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</si>
  <si>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</si>
  <si>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</si>
  <si>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</si>
  <si>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</si>
  <si>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</si>
  <si>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</si>
  <si>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</si>
  <si>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</si>
  <si>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</si>
  <si>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</si>
  <si>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</si>
  <si>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</si>
  <si>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</si>
  <si>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</si>
  <si>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</si>
  <si>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</si>
  <si>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</si>
  <si>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</si>
  <si>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</si>
  <si>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</si>
  <si>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</si>
  <si>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</si>
  <si>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</si>
  <si>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</si>
  <si>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</si>
  <si>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</si>
  <si>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</si>
  <si>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</si>
  <si>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</si>
  <si>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</si>
  <si>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</si>
  <si>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</si>
  <si>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</si>
  <si>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</si>
  <si>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</si>
  <si>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</si>
  <si>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</si>
  <si>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</si>
  <si>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</si>
  <si>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</si>
  <si>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</si>
  <si>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</si>
  <si>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</si>
  <si>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</si>
  <si>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</si>
  <si>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</si>
  <si>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</si>
  <si>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</si>
  <si>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</si>
  <si>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</si>
  <si>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</si>
  <si>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</si>
  <si>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</si>
  <si>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</si>
  <si>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</si>
  <si>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</si>
  <si>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</si>
  <si>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</si>
  <si>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</si>
  <si>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</si>
  <si>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</si>
  <si>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</si>
  <si>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</si>
  <si>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</si>
  <si>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</si>
  <si>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</si>
  <si>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</si>
  <si>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</si>
  <si>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</si>
  <si>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</si>
  <si>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</si>
  <si>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</si>
  <si>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</si>
  <si>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</si>
  <si>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</si>
  <si>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</si>
  <si>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</si>
  <si>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</si>
  <si>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</si>
  <si>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</si>
  <si>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</si>
  <si>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</si>
  <si>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</si>
  <si>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</si>
  <si>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</si>
  <si>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</si>
  <si>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</si>
  <si>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</si>
  <si>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</si>
  <si>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</si>
  <si>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</si>
  <si>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</si>
  <si>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</si>
  <si>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</si>
  <si>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</si>
  <si>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</si>
  <si>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</si>
  <si>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</si>
  <si>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</si>
  <si>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</si>
  <si>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</si>
  <si>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</si>
  <si>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</si>
  <si>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</si>
  <si>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</si>
  <si>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</si>
  <si>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</si>
  <si>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</si>
  <si>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</si>
  <si>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</si>
  <si>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</si>
  <si>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</si>
  <si>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</si>
  <si>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</si>
  <si>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</si>
  <si>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</si>
  <si>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</si>
  <si>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</si>
  <si>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</si>
  <si>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</si>
  <si>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</si>
  <si>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</si>
  <si>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</si>
  <si>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</si>
  <si>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</si>
  <si>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</si>
  <si>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</si>
  <si>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</si>
  <si>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</si>
  <si>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</si>
  <si>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</si>
  <si>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</si>
  <si>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</si>
  <si>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</si>
  <si>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</si>
  <si>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</si>
  <si>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</si>
  <si>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</si>
  <si>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</si>
  <si>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</si>
  <si>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</si>
  <si>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</si>
  <si>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</si>
  <si>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</si>
  <si>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</si>
  <si>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</si>
  <si>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</si>
  <si>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</si>
  <si>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</si>
  <si>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</si>
  <si>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</si>
  <si>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</si>
  <si>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</si>
  <si>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</si>
  <si>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</si>
  <si>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</si>
  <si>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</si>
  <si>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</si>
  <si>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</si>
  <si>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</si>
  <si>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</si>
  <si>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</si>
  <si>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</si>
  <si>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</si>
  <si>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</si>
  <si>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</si>
  <si>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</si>
  <si>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</si>
  <si>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</si>
  <si>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</si>
  <si>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</si>
  <si>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</si>
  <si>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</si>
  <si>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</si>
  <si>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</si>
  <si>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</si>
  <si>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</si>
  <si>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</si>
  <si>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</si>
  <si>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</si>
  <si>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</si>
  <si>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</si>
  <si>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</si>
  <si>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</si>
  <si>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</si>
  <si>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</si>
  <si>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</si>
  <si>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</si>
  <si>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</si>
  <si>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</si>
  <si>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</si>
  <si>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</si>
  <si>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</si>
  <si>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</si>
  <si>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</si>
  <si>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</si>
  <si>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</si>
  <si>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</si>
  <si>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</si>
  <si>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</si>
  <si>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</si>
  <si>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</si>
  <si>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</si>
  <si>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</si>
  <si>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</si>
  <si>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</si>
  <si>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</si>
  <si>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</si>
  <si>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</si>
  <si>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</si>
  <si>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</si>
  <si>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</si>
  <si>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</si>
  <si>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</si>
  <si>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</si>
  <si>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</si>
  <si>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</si>
  <si>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</si>
  <si>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</si>
  <si>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</si>
  <si>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</si>
  <si>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</si>
  <si>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</si>
  <si>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</si>
  <si>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</si>
  <si>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</si>
  <si>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</si>
  <si>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</si>
  <si>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</si>
  <si>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</si>
  <si>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</si>
  <si>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</si>
  <si>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</si>
  <si>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</si>
  <si>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</si>
  <si>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</si>
  <si>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</si>
  <si>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</si>
  <si>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</si>
  <si>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</si>
  <si>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</si>
  <si>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</si>
  <si>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</si>
  <si>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</si>
  <si>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</si>
  <si>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</si>
  <si>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</si>
  <si>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</si>
  <si>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</si>
  <si>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</si>
  <si>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</si>
  <si>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</si>
  <si>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</si>
  <si>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</si>
  <si>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</si>
  <si>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</si>
  <si>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</si>
  <si>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</si>
  <si>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</si>
  <si>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</si>
  <si>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</si>
  <si>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</si>
  <si>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</si>
  <si>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</si>
  <si>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</si>
  <si>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</si>
  <si>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</si>
  <si>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</si>
  <si>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</si>
  <si>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</si>
  <si>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</si>
  <si>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</si>
  <si>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</si>
  <si>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</si>
  <si>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</si>
  <si>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</si>
  <si>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</si>
  <si>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</si>
  <si>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</si>
  <si>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</si>
  <si>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</si>
  <si>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</si>
  <si>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</si>
  <si>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</si>
  <si>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</si>
  <si>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</si>
  <si>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</si>
  <si>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</si>
  <si>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</si>
  <si>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</si>
  <si>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</si>
  <si>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</si>
  <si>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</si>
  <si>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</si>
  <si>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</si>
  <si>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</si>
  <si>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</si>
  <si>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</si>
  <si>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</si>
  <si>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</si>
  <si>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</si>
  <si>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</si>
  <si>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</si>
  <si>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</si>
  <si>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</si>
  <si>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</si>
  <si>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</si>
  <si>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</si>
  <si>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</si>
  <si>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</si>
  <si>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</si>
  <si>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</si>
  <si>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</si>
  <si>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</si>
  <si>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</si>
  <si>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</si>
  <si>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</si>
  <si>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</si>
  <si>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</si>
  <si>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</si>
  <si>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</si>
  <si>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</si>
  <si>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</si>
  <si>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</si>
  <si>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</si>
  <si>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</si>
  <si>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</si>
  <si>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</si>
  <si>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</si>
  <si>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</si>
  <si>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</si>
  <si>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</si>
  <si>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</si>
  <si>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</si>
  <si>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</si>
  <si>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</si>
  <si>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</si>
  <si>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</si>
  <si>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</si>
  <si>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</si>
  <si>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</si>
  <si>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</si>
  <si>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</si>
  <si>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</si>
  <si>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</si>
  <si>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</si>
  <si>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</si>
  <si>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</si>
  <si>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</si>
  <si>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</si>
  <si>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</si>
  <si>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</si>
  <si>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</si>
  <si>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</si>
  <si>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</si>
  <si>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</si>
  <si>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</si>
  <si>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</si>
  <si>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</si>
  <si>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</si>
  <si>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</si>
  <si>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</si>
  <si>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</si>
  <si>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</si>
  <si>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</si>
  <si>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</si>
  <si>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</si>
  <si>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</si>
  <si>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</si>
  <si>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</si>
  <si>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</si>
  <si>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</si>
  <si>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</si>
  <si>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</si>
  <si>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</si>
  <si>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</si>
  <si>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</si>
  <si>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</si>
  <si>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</si>
  <si>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</si>
  <si>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</si>
  <si>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</si>
  <si>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</si>
  <si>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</si>
  <si>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</si>
  <si>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</si>
  <si>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</si>
  <si>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</si>
  <si>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</si>
  <si>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</si>
  <si>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</si>
  <si>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</si>
  <si>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</si>
  <si>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</si>
  <si>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</si>
  <si>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</si>
  <si>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</si>
  <si>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</si>
  <si>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</si>
  <si>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</si>
  <si>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</si>
  <si>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</si>
  <si>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</si>
  <si>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</si>
  <si>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</si>
  <si>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</si>
  <si>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</si>
  <si>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</si>
  <si>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</si>
  <si>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</si>
  <si>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</si>
  <si>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</si>
  <si>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</si>
  <si>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</si>
  <si>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</si>
  <si>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</si>
  <si>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</si>
  <si>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</si>
  <si>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</si>
  <si>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</si>
  <si>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</si>
  <si>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</si>
  <si>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</si>
  <si>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</si>
  <si>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</si>
  <si>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</si>
  <si>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</si>
  <si>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</si>
  <si>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</si>
  <si>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</si>
  <si>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</si>
  <si>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</si>
  <si>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</si>
  <si>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</si>
  <si>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</si>
  <si>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</si>
  <si>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</si>
  <si>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</si>
  <si>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</si>
  <si>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</si>
  <si>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</si>
  <si>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</si>
  <si>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</si>
  <si>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</si>
  <si>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</si>
  <si>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</si>
  <si>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</si>
  <si>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</si>
  <si>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</si>
  <si>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</si>
  <si>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</si>
  <si>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</si>
  <si>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</si>
  <si>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</si>
  <si>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</si>
  <si>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</si>
  <si>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</si>
  <si>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</si>
  <si>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</si>
  <si>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</si>
  <si>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</si>
  <si>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</si>
  <si>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</si>
  <si>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</si>
  <si>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</si>
  <si>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</si>
  <si>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</si>
  <si>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</si>
  <si>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</si>
  <si>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</si>
  <si>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</si>
  <si>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</si>
  <si>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</si>
  <si>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</si>
  <si>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</si>
  <si>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</si>
  <si>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</si>
  <si>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</si>
  <si>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</si>
  <si>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</si>
  <si>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</si>
  <si>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</si>
  <si>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</si>
  <si>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</si>
  <si>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</si>
  <si>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</si>
  <si>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</si>
  <si>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</si>
  <si>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</si>
  <si>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</si>
  <si>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</si>
  <si>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</si>
  <si>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</si>
  <si>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</si>
  <si>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</si>
  <si>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</si>
  <si>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</si>
  <si>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</si>
  <si>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</si>
  <si>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</si>
  <si>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</si>
  <si>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</si>
  <si>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</si>
  <si>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</si>
  <si>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</si>
  <si>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</si>
  <si>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</si>
  <si>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</si>
  <si>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</si>
  <si>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</si>
  <si>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</si>
  <si>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</si>
  <si>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</si>
  <si>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</si>
  <si>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</si>
  <si>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</si>
  <si>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</si>
  <si>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</si>
  <si>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</si>
  <si>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</si>
  <si>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</si>
  <si>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</si>
  <si>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</si>
  <si>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</si>
  <si>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</si>
  <si>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</si>
  <si>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</si>
  <si>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</si>
  <si>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</si>
  <si>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</si>
  <si>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</si>
  <si>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</si>
  <si>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</si>
  <si>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</si>
  <si>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</si>
  <si>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</si>
  <si>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</si>
  <si>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</si>
  <si>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</si>
  <si>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</si>
  <si>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</si>
  <si>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</si>
  <si>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</si>
  <si>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</si>
  <si>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</si>
  <si>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</si>
  <si>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</si>
  <si>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</si>
  <si>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</si>
  <si>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</si>
  <si>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</si>
  <si>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</si>
  <si>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</si>
  <si>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</si>
  <si>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</si>
  <si>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</si>
  <si>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</si>
  <si>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</si>
  <si>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</si>
  <si>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</si>
  <si>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</si>
  <si>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</si>
  <si>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</si>
  <si>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</si>
  <si>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</si>
  <si>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</si>
  <si>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</si>
  <si>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</si>
  <si>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</si>
  <si>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</si>
  <si>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</si>
  <si>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</si>
  <si>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</si>
  <si>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</si>
  <si>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</si>
  <si>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</si>
  <si>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</si>
  <si>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</si>
  <si>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</si>
  <si>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</si>
  <si>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</si>
  <si>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</si>
  <si>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</si>
  <si>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</si>
  <si>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</si>
  <si>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</si>
  <si>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</si>
  <si>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</si>
  <si>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</si>
  <si>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</si>
  <si>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</si>
  <si>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</si>
  <si>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</si>
  <si>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</si>
  <si>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</si>
  <si>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</si>
  <si>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</si>
  <si>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</si>
  <si>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</si>
  <si>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</si>
  <si>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</si>
  <si>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</si>
  <si>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</si>
  <si>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</si>
  <si>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</si>
  <si>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</si>
  <si>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</si>
  <si>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</si>
  <si>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</si>
  <si>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</si>
  <si>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</si>
  <si>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</si>
  <si>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</si>
  <si>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</si>
  <si>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</si>
  <si>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</si>
  <si>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</si>
  <si>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</si>
  <si>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</si>
  <si>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</si>
  <si>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</si>
  <si>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</si>
  <si>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</si>
  <si>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</si>
  <si>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</si>
  <si>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</si>
  <si>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</si>
  <si>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</si>
  <si>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</si>
  <si>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</si>
  <si>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</si>
  <si>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</si>
  <si>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</si>
  <si>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</si>
  <si>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</si>
  <si>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</si>
  <si>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</si>
  <si>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</si>
  <si>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</si>
  <si>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</si>
  <si>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</si>
  <si>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</si>
  <si>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</si>
  <si>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</si>
  <si>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</si>
  <si>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</si>
  <si>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</si>
  <si>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</si>
  <si>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</si>
  <si>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</si>
  <si>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</si>
  <si>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</si>
  <si>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</si>
  <si>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</si>
  <si>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</si>
  <si>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</si>
  <si>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</si>
  <si>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</si>
  <si>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</si>
  <si>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</si>
  <si>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</si>
  <si>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</si>
  <si>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</si>
  <si>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</si>
  <si>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</si>
  <si>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</si>
  <si>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</si>
  <si>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</si>
  <si>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</si>
  <si>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</si>
  <si>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</si>
  <si>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</si>
  <si>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</si>
  <si>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</si>
  <si>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</si>
  <si>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</si>
  <si>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</si>
  <si>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</si>
  <si>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</si>
  <si>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</si>
  <si>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</si>
  <si>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</si>
  <si>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</si>
  <si>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</si>
  <si>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</si>
  <si>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</si>
  <si>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</si>
  <si>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</si>
  <si>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</si>
  <si>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</si>
  <si>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</si>
  <si>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</si>
  <si>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</si>
  <si>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</si>
  <si>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</si>
  <si>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</si>
  <si>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</si>
  <si>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</si>
  <si>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</si>
  <si>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</si>
  <si>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</si>
  <si>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</si>
  <si>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</si>
  <si>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</si>
  <si>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</si>
  <si>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</si>
  <si>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</si>
  <si>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</si>
  <si>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</si>
  <si>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</si>
  <si>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</si>
  <si>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</si>
  <si>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</si>
  <si>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</si>
  <si>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</si>
  <si>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</si>
  <si>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</si>
  <si>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</si>
  <si>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</si>
  <si>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</si>
  <si>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</si>
  <si>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</si>
  <si>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</si>
  <si>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</si>
  <si>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</si>
  <si>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</si>
  <si>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</si>
  <si>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</si>
  <si>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</si>
  <si>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</si>
  <si>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</si>
  <si>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</si>
  <si>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</si>
  <si>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</si>
  <si>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</si>
  <si>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</si>
  <si>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</si>
  <si>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</si>
  <si>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</si>
  <si>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</si>
  <si>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</si>
  <si>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</si>
  <si>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</si>
  <si>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</si>
  <si>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</si>
  <si>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</si>
  <si>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</si>
  <si>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</si>
  <si>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</si>
  <si>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</si>
  <si>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</si>
  <si>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</si>
  <si>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</si>
  <si>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</si>
  <si>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</si>
  <si>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</si>
  <si>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</si>
  <si>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</si>
  <si>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</si>
  <si>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</si>
  <si>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</si>
  <si>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</si>
  <si>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</si>
  <si>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</si>
  <si>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</si>
  <si>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</si>
  <si>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</si>
  <si>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</si>
  <si>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</si>
  <si>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</si>
  <si>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</si>
  <si>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</si>
  <si>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</si>
  <si>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</si>
  <si>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</si>
  <si>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</si>
  <si>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</si>
  <si>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</si>
  <si>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</si>
  <si>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</si>
  <si>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</si>
  <si>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</si>
  <si>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</si>
  <si>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</si>
  <si>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</si>
  <si>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</si>
  <si>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</si>
  <si>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</si>
  <si>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</si>
  <si>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</si>
  <si>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</si>
  <si>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</si>
  <si>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</si>
  <si>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</si>
  <si>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</si>
  <si>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</si>
  <si>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</si>
  <si>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</si>
  <si>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</si>
  <si>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</si>
  <si>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</si>
  <si>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</si>
  <si>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</si>
  <si>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</si>
  <si>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</si>
  <si>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</si>
  <si>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</si>
  <si>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</si>
  <si>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</si>
  <si>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</si>
  <si>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</si>
  <si>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</si>
  <si>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</si>
  <si>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</si>
  <si>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</si>
  <si>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</si>
  <si>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</si>
  <si>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</si>
  <si>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</si>
  <si>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</si>
  <si>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</si>
  <si>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</si>
  <si>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</si>
  <si>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</si>
  <si>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</si>
  <si>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</si>
  <si>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</si>
  <si>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</si>
  <si>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</si>
  <si>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</si>
  <si>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</si>
  <si>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</si>
  <si>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</si>
  <si>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</si>
  <si>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</si>
  <si>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</si>
  <si>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</si>
  <si>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</si>
  <si>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</si>
  <si>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</si>
  <si>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</si>
  <si>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</si>
  <si>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</si>
  <si>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</si>
  <si>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</si>
  <si>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</si>
  <si>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</si>
  <si>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</si>
  <si>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</si>
  <si>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</si>
  <si>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</si>
  <si>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</si>
  <si>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</si>
  <si>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</si>
  <si>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</si>
  <si>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</si>
  <si>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</si>
  <si>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</si>
  <si>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</si>
  <si>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</si>
  <si>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</si>
  <si>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</si>
  <si>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</si>
  <si>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</si>
  <si>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</si>
  <si>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</si>
  <si>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</si>
  <si>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</si>
  <si>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</si>
  <si>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</si>
  <si>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</si>
  <si>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</si>
  <si>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</si>
  <si>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</si>
  <si>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</si>
  <si>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</si>
  <si>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</si>
  <si>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</si>
  <si>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</si>
  <si>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</si>
  <si>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</si>
  <si>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</si>
  <si>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</si>
  <si>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</si>
  <si>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</si>
  <si>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</si>
  <si>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</si>
  <si>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</si>
  <si>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</si>
  <si>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</si>
  <si>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</si>
  <si>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</si>
  <si>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</si>
  <si>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</si>
  <si>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</si>
  <si>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</si>
  <si>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</si>
  <si>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</si>
  <si>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</si>
  <si>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</si>
  <si>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</si>
  <si>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</si>
  <si>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</si>
  <si>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</si>
  <si>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</si>
  <si>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</si>
  <si>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</si>
  <si>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</si>
  <si>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</si>
  <si>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</si>
  <si>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</si>
  <si>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</si>
  <si>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</si>
  <si>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</si>
  <si>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</si>
  <si>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</si>
  <si>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</si>
  <si>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</si>
  <si>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</si>
  <si>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</si>
  <si>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</si>
  <si>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</si>
  <si>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</si>
  <si>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</si>
  <si>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</si>
  <si>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</si>
  <si>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</si>
  <si>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</si>
  <si>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</si>
  <si>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</si>
  <si>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</si>
  <si>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</si>
  <si>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</si>
  <si>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</si>
  <si>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</si>
  <si>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</si>
  <si>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</si>
  <si>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</si>
  <si>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</si>
  <si>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</si>
  <si>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</si>
  <si>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</si>
  <si>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</si>
  <si>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</si>
  <si>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</si>
  <si>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</si>
  <si>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</si>
  <si>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</si>
  <si>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</si>
  <si>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</si>
  <si>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</si>
  <si>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</si>
  <si>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</si>
  <si>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</si>
  <si>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</si>
  <si>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</si>
  <si>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</si>
  <si>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</si>
  <si>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</si>
  <si>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</si>
  <si>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</si>
  <si>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</si>
  <si>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</si>
  <si>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</si>
  <si>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</si>
  <si>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</si>
  <si>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</si>
  <si>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</si>
  <si>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</si>
  <si>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</si>
  <si>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</si>
  <si>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</si>
  <si>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</si>
  <si>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</si>
  <si>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</si>
  <si>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</si>
  <si>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</si>
  <si>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</si>
  <si>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</si>
  <si>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</si>
  <si>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</si>
  <si>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</si>
  <si>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</si>
  <si>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</si>
  <si>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</si>
  <si>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</si>
  <si>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</si>
  <si>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</si>
  <si>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</si>
  <si>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</si>
  <si>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</si>
  <si>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</si>
  <si>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</si>
  <si>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</si>
  <si>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</si>
  <si>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</si>
  <si>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</si>
  <si>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</si>
  <si>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</si>
  <si>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</si>
  <si>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</si>
  <si>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</si>
  <si>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</si>
  <si>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</si>
  <si>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</si>
  <si>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</si>
  <si>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</si>
  <si>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</si>
  <si>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</si>
  <si>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</si>
  <si>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</si>
  <si>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</si>
  <si>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</si>
  <si>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</si>
  <si>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</si>
  <si>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</si>
  <si>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</si>
  <si>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</si>
  <si>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</si>
  <si>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</si>
  <si>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</si>
  <si>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</si>
  <si>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</si>
  <si>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</si>
  <si>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</si>
  <si>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</si>
  <si>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</si>
  <si>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</si>
  <si>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</si>
  <si>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</si>
  <si>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</si>
  <si>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</si>
  <si>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</si>
  <si>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</si>
  <si>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</si>
  <si>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</si>
  <si>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</si>
  <si>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</si>
  <si>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</si>
  <si>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</si>
  <si>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</si>
  <si>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</si>
  <si>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</si>
  <si>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</si>
  <si>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</si>
  <si>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</si>
  <si>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</si>
  <si>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</si>
  <si>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</si>
  <si>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</si>
  <si>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</si>
  <si>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</si>
  <si>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</si>
  <si>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</si>
  <si>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</si>
  <si>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</si>
  <si>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</si>
  <si>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</si>
  <si>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</si>
  <si>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</si>
  <si>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</si>
  <si>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</si>
  <si>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</si>
  <si>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</si>
  <si>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</si>
  <si>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</si>
  <si>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</si>
  <si>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</si>
  <si>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</si>
  <si>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</si>
  <si>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</si>
  <si>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</si>
  <si>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</si>
  <si>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</si>
  <si>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</si>
  <si>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</si>
  <si>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</si>
  <si>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</si>
  <si>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</si>
  <si>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</si>
  <si>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</si>
  <si>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</si>
  <si>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</si>
  <si>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</si>
  <si>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</si>
  <si>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</si>
  <si>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</si>
  <si>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</si>
  <si>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</si>
  <si>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</si>
  <si>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</si>
  <si>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</si>
  <si>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</si>
  <si>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</si>
  <si>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</si>
  <si>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</si>
  <si>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</si>
  <si>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</si>
  <si>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</si>
  <si>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</si>
  <si>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</si>
  <si>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</si>
  <si>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</si>
  <si>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</si>
  <si>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</si>
  <si>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</si>
  <si>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</si>
  <si>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</si>
  <si>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</si>
  <si>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</si>
  <si>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</si>
  <si>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</si>
  <si>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</si>
  <si>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</si>
  <si>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</si>
  <si>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</si>
  <si>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</si>
  <si>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</si>
  <si>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</si>
  <si>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</si>
  <si>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</si>
  <si>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</si>
  <si>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</si>
  <si>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</si>
  <si>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</si>
  <si>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</si>
  <si>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</si>
  <si>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</si>
  <si>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</si>
  <si>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</si>
  <si>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</si>
  <si>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</si>
  <si>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</si>
  <si>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</si>
  <si>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</si>
  <si>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</si>
  <si>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</si>
  <si>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</si>
  <si>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</si>
  <si>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</si>
  <si>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</si>
  <si>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</si>
  <si>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</si>
  <si>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</si>
  <si>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</si>
  <si>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</si>
  <si>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</si>
  <si>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</si>
  <si>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</si>
  <si>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</si>
  <si>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</si>
  <si>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</si>
  <si>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</si>
  <si>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</si>
  <si>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</si>
  <si>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</si>
  <si>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</si>
  <si>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</si>
  <si>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</si>
  <si>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</si>
  <si>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</si>
  <si>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</si>
  <si>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</si>
  <si>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</si>
  <si>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</si>
  <si>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</si>
  <si>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</si>
  <si>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</si>
  <si>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</si>
  <si>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</si>
  <si>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</si>
  <si>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</si>
  <si>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</si>
  <si>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</si>
  <si>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</si>
  <si>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</si>
  <si>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</si>
  <si>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</si>
  <si>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</si>
  <si>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</si>
  <si>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</si>
  <si>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</si>
  <si>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</si>
  <si>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</si>
  <si>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</si>
  <si>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</si>
  <si>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</si>
  <si>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</si>
  <si>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</si>
  <si>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</si>
  <si>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</si>
  <si>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</si>
  <si>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</si>
  <si>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</si>
  <si>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</si>
  <si>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</si>
  <si>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</si>
  <si>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</si>
  <si>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</si>
  <si>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</si>
  <si>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</si>
  <si>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</si>
  <si>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</si>
  <si>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</si>
  <si>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</si>
  <si>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</si>
  <si>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</si>
  <si>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</si>
  <si>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</si>
  <si>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</si>
  <si>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</si>
  <si>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</si>
  <si>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</si>
  <si>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</si>
  <si>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</si>
  <si>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</si>
  <si>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</si>
  <si>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</si>
  <si>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</si>
  <si>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</si>
  <si>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</si>
  <si>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</si>
  <si>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</si>
  <si>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</si>
  <si>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</si>
  <si>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</si>
  <si>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</si>
  <si>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</si>
  <si>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</si>
  <si>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</si>
  <si>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</si>
  <si>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</si>
  <si>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</si>
  <si>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</si>
  <si>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</si>
  <si>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</si>
  <si>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</si>
  <si>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</si>
  <si>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</si>
  <si>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</si>
  <si>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</si>
  <si>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</si>
  <si>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</si>
  <si>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</si>
  <si>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</si>
  <si>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</si>
  <si>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</si>
  <si>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</si>
  <si>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</si>
  <si>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</si>
  <si>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</si>
  <si>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</si>
  <si>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</si>
  <si>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</si>
  <si>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</si>
  <si>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</si>
  <si>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</si>
  <si>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</si>
  <si>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</si>
  <si>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</si>
  <si>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</si>
  <si>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</si>
  <si>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</si>
  <si>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</si>
  <si>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</si>
  <si>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</si>
  <si>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</si>
  <si>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</si>
  <si>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</si>
  <si>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</si>
  <si>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</si>
  <si>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</si>
  <si>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</si>
  <si>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</si>
  <si>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</si>
  <si>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</si>
  <si>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</si>
  <si>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</si>
  <si>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</si>
  <si>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</si>
  <si>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</si>
  <si>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</si>
  <si>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</si>
  <si>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</si>
  <si>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</si>
  <si>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</si>
  <si>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</si>
  <si>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</si>
  <si>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</si>
  <si>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</si>
  <si>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</si>
  <si>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</si>
  <si>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</si>
  <si>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</si>
  <si>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</si>
  <si>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</si>
  <si>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</si>
  <si>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</si>
  <si>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</si>
  <si>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</si>
  <si>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</si>
  <si>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</si>
  <si>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</si>
  <si>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</si>
  <si>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</si>
  <si>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</si>
  <si>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</si>
  <si>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</si>
  <si>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</si>
  <si>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</si>
  <si>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</si>
  <si>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</si>
  <si>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</si>
  <si>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</si>
  <si>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</si>
  <si>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</si>
  <si>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</si>
  <si>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</si>
  <si>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</si>
  <si>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</si>
  <si>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</si>
  <si>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</si>
  <si>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</si>
  <si>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</si>
  <si>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</si>
  <si>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</si>
  <si>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</si>
  <si>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</si>
  <si>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</si>
  <si>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</si>
  <si>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</si>
  <si>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</si>
  <si>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</si>
  <si>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</si>
  <si>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</si>
  <si>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</si>
  <si>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</si>
  <si>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</si>
  <si>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</si>
  <si>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</si>
  <si>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</si>
  <si>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</si>
  <si>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</si>
  <si>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</si>
  <si>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</si>
  <si>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</si>
  <si>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</si>
  <si>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</si>
  <si>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</si>
  <si>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</si>
  <si>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</si>
  <si>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</si>
  <si>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</si>
  <si>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</si>
  <si>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</si>
  <si>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</si>
  <si>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</si>
  <si>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</si>
  <si>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</si>
  <si>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</si>
  <si>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</si>
  <si>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</si>
  <si>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</si>
  <si>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</si>
  <si>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</si>
  <si>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</si>
  <si>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</si>
  <si>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</si>
  <si>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</si>
  <si>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</si>
  <si>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</si>
  <si>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</si>
  <si>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</si>
  <si>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</si>
  <si>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</si>
  <si>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</si>
  <si>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</si>
  <si>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</si>
  <si>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</si>
  <si>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</si>
  <si>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</si>
  <si>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</si>
  <si>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</si>
  <si>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</si>
  <si>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</si>
  <si>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</si>
  <si>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</si>
  <si>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</si>
  <si>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</si>
  <si>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</si>
  <si>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</si>
  <si>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</si>
  <si>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</si>
  <si>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</si>
  <si>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</si>
  <si>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</si>
  <si>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</si>
  <si>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</si>
  <si>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</si>
  <si>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</si>
  <si>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</si>
  <si>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</si>
  <si>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</si>
  <si>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</si>
  <si>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</si>
  <si>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</si>
  <si>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</si>
  <si>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</si>
  <si>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</si>
  <si>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</si>
  <si>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</si>
  <si>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</si>
  <si>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</si>
  <si>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</si>
  <si>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</si>
  <si>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</si>
  <si>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</si>
  <si>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</si>
  <si>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</si>
  <si>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</si>
  <si>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</si>
  <si>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</si>
  <si>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</si>
  <si>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</si>
  <si>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</si>
  <si>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</si>
  <si>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</si>
  <si>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</si>
  <si>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</si>
  <si>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</si>
  <si>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</si>
  <si>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</si>
  <si>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</si>
  <si>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</si>
  <si>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</si>
  <si>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</si>
  <si>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</si>
  <si>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</si>
  <si>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</si>
  <si>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</si>
  <si>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</si>
  <si>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</si>
  <si>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</si>
  <si>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</si>
  <si>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</si>
  <si>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</si>
  <si>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</si>
  <si>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</si>
  <si>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</si>
  <si>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</si>
  <si>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</si>
  <si>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</si>
  <si>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</si>
  <si>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</si>
  <si>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</si>
  <si>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</si>
  <si>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</si>
  <si>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</si>
  <si>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</si>
  <si>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</si>
  <si>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</si>
  <si>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</si>
  <si>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</si>
  <si>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</si>
  <si>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</si>
  <si>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</si>
  <si>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</si>
  <si>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</si>
  <si>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</si>
  <si>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</si>
  <si>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</si>
  <si>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</si>
  <si>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</si>
  <si>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</si>
  <si>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</si>
  <si>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</si>
  <si>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</si>
  <si>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</si>
  <si>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</si>
  <si>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</si>
  <si>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</si>
  <si>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</si>
  <si>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</si>
  <si>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</si>
  <si>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</si>
  <si>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</si>
  <si>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</si>
  <si>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</si>
  <si>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</si>
  <si>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</si>
  <si>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</si>
  <si>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</si>
  <si>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</si>
  <si>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</si>
  <si>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</si>
  <si>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</si>
  <si>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</si>
  <si>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</si>
  <si>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</si>
  <si>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</si>
  <si>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</si>
  <si>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</si>
  <si>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</si>
  <si>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</si>
  <si>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</si>
  <si>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</si>
  <si>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</si>
  <si>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</si>
  <si>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</si>
  <si>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</si>
  <si>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</si>
  <si>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</si>
  <si>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</si>
  <si>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</si>
  <si>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</si>
  <si>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</si>
  <si>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</si>
  <si>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</si>
  <si>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</si>
  <si>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</si>
  <si>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</si>
  <si>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</si>
  <si>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</si>
  <si>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</si>
  <si>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</si>
  <si>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</si>
  <si>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</si>
  <si>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</si>
  <si>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</si>
  <si>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</si>
  <si>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</si>
  <si>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</si>
  <si>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</si>
  <si>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</si>
  <si>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</si>
  <si>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</si>
  <si>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</si>
  <si>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</si>
  <si>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</si>
  <si>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</si>
  <si>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</si>
  <si>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</si>
  <si>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</si>
  <si>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</si>
  <si>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</si>
  <si>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</si>
  <si>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</si>
  <si>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</si>
  <si>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</si>
  <si>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</si>
  <si>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</si>
  <si>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</si>
  <si>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</si>
  <si>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</si>
  <si>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</si>
  <si>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</si>
  <si>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</si>
  <si>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</si>
  <si>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</si>
  <si>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</si>
  <si>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</si>
  <si>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</si>
  <si>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</si>
  <si>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</si>
  <si>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</si>
  <si>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</si>
  <si>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</si>
  <si>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</si>
  <si>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</si>
  <si>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</si>
  <si>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</si>
  <si>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</si>
  <si>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</si>
  <si>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</si>
  <si>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</si>
  <si>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</si>
  <si>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</si>
  <si>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</si>
  <si>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</si>
  <si>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</si>
  <si>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</si>
  <si>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</si>
  <si>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</si>
  <si>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</si>
  <si>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</si>
  <si>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</si>
  <si>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</si>
  <si>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</si>
  <si>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</si>
  <si>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</si>
  <si>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</si>
  <si>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</si>
  <si>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</si>
  <si>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</si>
  <si>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</si>
  <si>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</si>
  <si>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</si>
  <si>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</si>
  <si>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</si>
  <si>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</si>
  <si>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</si>
  <si>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</si>
  <si>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</si>
  <si>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</si>
  <si>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</si>
  <si>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</si>
  <si>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</si>
  <si>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</si>
  <si>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</si>
  <si>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</si>
  <si>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</si>
  <si>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</si>
  <si>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</si>
  <si>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</si>
  <si>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</si>
  <si>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</si>
  <si>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</si>
  <si>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</si>
  <si>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</si>
  <si>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</si>
  <si>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</si>
  <si>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</si>
  <si>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</si>
  <si>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</si>
  <si>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</si>
  <si>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</si>
  <si>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</si>
  <si>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</si>
  <si>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</si>
  <si>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</si>
  <si>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</si>
  <si>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</si>
  <si>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</si>
  <si>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</si>
  <si>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</si>
  <si>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</si>
  <si>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</si>
  <si>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</si>
  <si>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</si>
  <si>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</si>
  <si>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</si>
  <si>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</si>
  <si>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</si>
  <si>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</si>
  <si>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</si>
  <si>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</si>
  <si>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</si>
  <si>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</si>
  <si>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</si>
  <si>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</si>
  <si>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</si>
  <si>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</si>
  <si>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</si>
  <si>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</si>
  <si>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</si>
  <si>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</si>
  <si>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</si>
  <si>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</si>
  <si>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</si>
  <si>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</si>
  <si>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</si>
  <si>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</si>
  <si>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</si>
  <si>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</si>
  <si>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</si>
  <si>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</si>
  <si>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</si>
  <si>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</si>
  <si>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</si>
  <si>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</si>
  <si>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</si>
  <si>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</si>
  <si>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</si>
  <si>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</si>
  <si>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</si>
  <si>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</si>
  <si>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</si>
  <si>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</si>
  <si>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</si>
  <si>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</si>
  <si>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</si>
  <si>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</si>
  <si>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</si>
  <si>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</si>
  <si>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</si>
  <si>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</si>
  <si>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</si>
  <si>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</si>
  <si>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</si>
  <si>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</si>
  <si>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</si>
  <si>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</si>
  <si>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</si>
  <si>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</si>
  <si>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</si>
  <si>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</si>
  <si>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</si>
  <si>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</si>
  <si>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</si>
  <si>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</si>
  <si>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</si>
  <si>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</si>
  <si>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</si>
  <si>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</si>
  <si>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</si>
  <si>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</si>
  <si>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</si>
  <si>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</si>
  <si>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</si>
  <si>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</si>
  <si>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</si>
  <si>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</si>
  <si>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</si>
  <si>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</si>
  <si>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</si>
  <si>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</si>
  <si>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</si>
  <si>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</si>
  <si>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</si>
  <si>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</si>
  <si>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</si>
  <si>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</si>
  <si>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</si>
  <si>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</si>
  <si>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</si>
  <si>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</si>
  <si>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</si>
  <si>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</si>
  <si>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</si>
  <si>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</si>
  <si>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</si>
  <si>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</si>
  <si>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</si>
  <si>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</si>
  <si>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</si>
  <si>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</si>
  <si>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</si>
  <si>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</si>
  <si>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</si>
  <si>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</si>
  <si>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</si>
  <si>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</si>
  <si>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</si>
  <si>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</si>
  <si>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</si>
  <si>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</si>
  <si>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</si>
  <si>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</si>
  <si>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</si>
  <si>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</si>
  <si>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</si>
  <si>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</si>
  <si>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</si>
  <si>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</si>
  <si>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</si>
  <si>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</si>
  <si>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</si>
  <si>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</si>
  <si>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</si>
  <si>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</si>
  <si>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</si>
  <si>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</si>
  <si>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</si>
  <si>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</si>
  <si>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</si>
  <si>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</si>
  <si>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</si>
  <si>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</si>
  <si>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</si>
  <si>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</si>
  <si>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</si>
  <si>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</si>
  <si>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</si>
  <si>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</si>
  <si>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</si>
  <si>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</si>
  <si>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</si>
  <si>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</si>
  <si>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</si>
  <si>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</si>
  <si>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</si>
  <si>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</si>
  <si>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</si>
  <si>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</si>
  <si>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</si>
  <si>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</si>
  <si>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</si>
  <si>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</si>
  <si>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</si>
  <si>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</si>
  <si>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</si>
  <si>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</si>
  <si>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</si>
  <si>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</si>
  <si>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</si>
  <si>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</si>
  <si>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</si>
  <si>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</si>
  <si>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</si>
  <si>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</si>
  <si>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</si>
  <si>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</si>
  <si>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</si>
  <si>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</si>
  <si>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</si>
  <si>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</si>
  <si>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</si>
  <si>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</si>
  <si>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</si>
  <si>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</si>
  <si>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</si>
  <si>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</si>
  <si>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</si>
  <si>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</si>
  <si>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</si>
  <si>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</si>
  <si>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</si>
  <si>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</si>
  <si>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</si>
  <si>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</si>
  <si>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</si>
  <si>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</si>
  <si>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</si>
  <si>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</si>
  <si>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</si>
  <si>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</si>
  <si>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</si>
  <si>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</si>
  <si>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</si>
  <si>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</si>
  <si>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</si>
  <si>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</si>
  <si>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</si>
  <si>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</si>
  <si>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</si>
  <si>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</si>
  <si>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</si>
  <si>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</si>
  <si>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</si>
  <si>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</si>
  <si>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</si>
  <si>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</si>
  <si>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</si>
  <si>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</si>
  <si>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</si>
  <si>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</si>
  <si>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</si>
  <si>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</si>
  <si>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</si>
  <si>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</si>
  <si>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</si>
  <si>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</si>
  <si>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</si>
  <si>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</si>
  <si>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</si>
  <si>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</si>
  <si>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</si>
  <si>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</si>
  <si>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</si>
  <si>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</si>
  <si>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</si>
  <si>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</si>
  <si>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</si>
  <si>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</si>
  <si>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</si>
  <si>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</si>
  <si>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</si>
  <si>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</si>
  <si>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</si>
  <si>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</si>
  <si>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</si>
  <si>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</si>
  <si>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</si>
  <si>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</si>
  <si>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</si>
  <si>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</si>
  <si>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</si>
  <si>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</si>
  <si>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</si>
  <si>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</si>
  <si>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</si>
  <si>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</si>
  <si>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</si>
  <si>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</si>
  <si>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</si>
  <si>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</si>
  <si>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</si>
  <si>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</si>
  <si>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</si>
  <si>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</si>
  <si>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</si>
  <si>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</si>
  <si>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</si>
  <si>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</si>
  <si>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</si>
  <si>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</si>
  <si>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</si>
  <si>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</si>
  <si>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</si>
  <si>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</si>
  <si>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</si>
  <si>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</si>
  <si>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</si>
  <si>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</si>
  <si>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</si>
  <si>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</si>
  <si>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</si>
  <si>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</si>
  <si>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</si>
  <si>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</si>
  <si>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</si>
  <si>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</si>
  <si>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</si>
  <si>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</si>
  <si>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</si>
  <si>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</si>
  <si>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</si>
  <si>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</si>
  <si>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</si>
  <si>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</si>
  <si>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</si>
  <si>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</si>
  <si>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</si>
  <si>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</si>
  <si>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</si>
  <si>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</si>
  <si>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</si>
  <si>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</si>
  <si>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</si>
  <si>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</si>
  <si>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</si>
  <si>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</si>
  <si>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</si>
  <si>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</si>
  <si>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</si>
  <si>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</si>
  <si>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</si>
  <si>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</si>
  <si>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</si>
  <si>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</si>
  <si>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</si>
  <si>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</si>
  <si>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</si>
  <si>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</si>
  <si>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</si>
  <si>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</si>
  <si>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</si>
  <si>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</si>
  <si>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</si>
  <si>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</si>
  <si>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</si>
  <si>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</si>
  <si>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</si>
  <si>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</si>
  <si>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</si>
  <si>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</si>
  <si>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</si>
  <si>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</si>
  <si>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</si>
  <si>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</si>
  <si>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</si>
  <si>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</si>
  <si>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</si>
  <si>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</si>
  <si>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</si>
  <si>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</si>
  <si>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</si>
  <si>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</si>
  <si>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</si>
  <si>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</si>
  <si>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</si>
  <si>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</si>
  <si>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</si>
  <si>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</si>
  <si>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</si>
  <si>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</si>
  <si>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</si>
  <si>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</si>
  <si>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</si>
  <si>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</si>
  <si>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</si>
  <si>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</si>
  <si>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</si>
  <si>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</si>
  <si>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</si>
  <si>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</si>
  <si>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</si>
  <si>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</si>
  <si>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</si>
  <si>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</si>
  <si>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</si>
  <si>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</si>
  <si>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</si>
  <si>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</si>
  <si>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</si>
  <si>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</si>
  <si>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</si>
  <si>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</si>
  <si>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</si>
  <si>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</si>
  <si>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</si>
  <si>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</si>
  <si>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</si>
  <si>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</si>
  <si>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</si>
  <si>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</si>
  <si>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</si>
  <si>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</si>
  <si>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</si>
  <si>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</si>
  <si>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</si>
  <si>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</si>
  <si>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</si>
  <si>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</si>
  <si>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</si>
  <si>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</si>
  <si>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</si>
  <si>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</si>
  <si>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</si>
  <si>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</si>
  <si>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</si>
  <si>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</si>
  <si>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</si>
  <si>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</si>
  <si>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</si>
  <si>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</si>
  <si>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</si>
  <si>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</si>
  <si>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</si>
  <si>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</si>
  <si>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</si>
  <si>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</si>
  <si>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</si>
  <si>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</si>
  <si>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</si>
  <si>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</si>
  <si>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</si>
  <si>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</si>
  <si>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</si>
  <si>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</si>
  <si>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</si>
  <si>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</si>
  <si>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</si>
  <si>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</si>
  <si>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</si>
  <si>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</si>
  <si>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</si>
  <si>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</si>
  <si>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</si>
  <si>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</si>
  <si>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</si>
  <si>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</si>
  <si>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</si>
  <si>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</si>
  <si>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</si>
  <si>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</si>
  <si>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</si>
  <si>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</si>
  <si>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</si>
  <si>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</si>
  <si>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</si>
  <si>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</si>
  <si>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</si>
  <si>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</si>
  <si>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</si>
  <si>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</si>
  <si>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</si>
  <si>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</si>
  <si>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</si>
  <si>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</si>
  <si>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</si>
  <si>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</si>
  <si>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</si>
  <si>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</si>
  <si>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</si>
  <si>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</si>
  <si>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</si>
  <si>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</si>
  <si>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</si>
  <si>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</si>
  <si>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</si>
  <si>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</si>
  <si>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</si>
  <si>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</si>
  <si>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</si>
  <si>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</si>
  <si>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</si>
  <si>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</si>
  <si>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</si>
  <si>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</si>
  <si>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</si>
  <si>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</si>
  <si>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</si>
  <si>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</si>
  <si>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</si>
  <si>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</si>
  <si>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</si>
  <si>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</si>
  <si>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</si>
  <si>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</si>
  <si>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</si>
  <si>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</si>
  <si>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</si>
  <si>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</si>
  <si>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</si>
  <si>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</si>
  <si>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</si>
  <si>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</si>
  <si>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</si>
  <si>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</si>
  <si>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</si>
  <si>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</si>
  <si>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</si>
  <si>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</si>
  <si>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</si>
  <si>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</si>
  <si>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</si>
  <si>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</si>
  <si>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</si>
  <si>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</si>
  <si>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</si>
  <si>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</si>
  <si>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</si>
  <si>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</si>
  <si>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</si>
  <si>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</si>
  <si>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</si>
  <si>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</si>
  <si>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</si>
  <si>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</si>
  <si>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</si>
  <si>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</si>
  <si>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</si>
  <si>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</si>
  <si>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</si>
  <si>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</si>
  <si>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</si>
  <si>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</si>
  <si>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</si>
  <si>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</si>
  <si>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</si>
  <si>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</si>
  <si>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</si>
  <si>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</si>
  <si>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</si>
  <si>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</si>
  <si>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</si>
  <si>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</si>
  <si>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</si>
  <si>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</si>
  <si>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</si>
  <si>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</si>
  <si>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</si>
  <si>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</si>
  <si>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</si>
  <si>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</si>
  <si>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</si>
  <si>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</si>
  <si>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</si>
  <si>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</si>
  <si>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</si>
  <si>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</si>
  <si>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</si>
  <si>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</si>
  <si>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</si>
  <si>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</si>
  <si>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</si>
  <si>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</si>
  <si>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</si>
  <si>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</si>
  <si>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</si>
  <si>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</si>
  <si>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</si>
  <si>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</si>
  <si>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</si>
  <si>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</si>
  <si>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</si>
  <si>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</si>
  <si>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</si>
  <si>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</si>
  <si>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</si>
  <si>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</si>
  <si>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</si>
  <si>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</si>
  <si>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</si>
  <si>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</si>
  <si>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</si>
  <si>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</si>
  <si>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</si>
  <si>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</si>
  <si>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</si>
  <si>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</si>
  <si>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</si>
  <si>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</si>
  <si>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</si>
  <si>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</si>
  <si>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</si>
  <si>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</si>
  <si>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</si>
  <si>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</si>
  <si>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</si>
  <si>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</si>
  <si>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</si>
  <si>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</si>
  <si>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</si>
  <si>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</si>
  <si>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</si>
  <si>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</si>
  <si>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</si>
  <si>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</si>
  <si>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</si>
  <si>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</si>
  <si>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</si>
  <si>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</si>
  <si>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</si>
  <si>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</si>
  <si>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</si>
  <si>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</si>
  <si>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</si>
  <si>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</si>
  <si>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</si>
  <si>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</si>
  <si>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</si>
  <si>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</si>
  <si>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</si>
  <si>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</si>
  <si>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</si>
  <si>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</si>
  <si>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</si>
  <si>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</si>
  <si>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</si>
  <si>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</si>
  <si>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</si>
  <si>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</si>
  <si>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</si>
  <si>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</si>
  <si>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</si>
  <si>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</si>
  <si>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</si>
  <si>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</si>
  <si>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</si>
  <si>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</si>
  <si>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</si>
  <si>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</si>
  <si>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</si>
  <si>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</si>
  <si>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</si>
  <si>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</si>
  <si>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</si>
  <si>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</si>
  <si>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</si>
  <si>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</si>
  <si>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</si>
  <si>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</si>
  <si>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</si>
  <si>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</si>
  <si>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</si>
  <si>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</si>
  <si>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</si>
  <si>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</si>
  <si>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</si>
  <si>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</si>
  <si>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</si>
  <si>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</si>
  <si>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</si>
  <si>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</si>
  <si>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</si>
  <si>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</si>
  <si>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</si>
  <si>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</si>
  <si>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</si>
  <si>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</si>
  <si>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</si>
  <si>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</si>
  <si>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</si>
  <si>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</si>
  <si>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</si>
  <si>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</si>
  <si>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</si>
  <si>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</si>
  <si>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</si>
  <si>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</si>
  <si>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</si>
  <si>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</si>
  <si>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</si>
  <si>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</si>
  <si>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</si>
  <si>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</si>
  <si>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</si>
  <si>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</si>
  <si>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</si>
  <si>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</si>
  <si>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</si>
  <si>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</si>
  <si>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</si>
  <si>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</si>
  <si>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</si>
  <si>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</si>
  <si>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</si>
  <si>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</si>
  <si>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</si>
  <si>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</si>
  <si>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</si>
  <si>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</si>
  <si>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</si>
  <si>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</si>
  <si>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</si>
  <si>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</si>
  <si>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</si>
  <si>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</si>
  <si>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</si>
  <si>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</si>
  <si>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</si>
  <si>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</si>
  <si>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</si>
  <si>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</si>
  <si>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</si>
  <si>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</si>
  <si>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</si>
  <si>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</si>
  <si>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</si>
  <si>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</si>
  <si>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</si>
  <si>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</si>
  <si>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</si>
  <si>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</si>
  <si>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</si>
  <si>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</si>
  <si>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</si>
  <si>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</si>
  <si>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</si>
  <si>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</si>
  <si>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</si>
  <si>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</si>
  <si>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</si>
  <si>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</si>
  <si>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</si>
  <si>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</si>
  <si>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</si>
  <si>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</si>
  <si>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</si>
  <si>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</si>
  <si>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</si>
  <si>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</si>
  <si>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</si>
  <si>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</si>
  <si>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</si>
  <si>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</si>
  <si>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</si>
  <si>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</si>
  <si>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</si>
  <si>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</si>
  <si>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</si>
  <si>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</si>
  <si>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</si>
  <si>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</si>
  <si>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</si>
  <si>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</si>
  <si>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</si>
  <si>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</si>
  <si>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</si>
  <si>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</si>
  <si>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</si>
  <si>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</si>
  <si>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</si>
  <si>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</si>
  <si>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</si>
  <si>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</si>
  <si>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</si>
  <si>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</si>
  <si>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</si>
  <si>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</si>
  <si>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</si>
  <si>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</si>
  <si>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</si>
  <si>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</si>
  <si>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</si>
  <si>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</si>
  <si>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</si>
  <si>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</si>
  <si>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</si>
  <si>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</si>
  <si>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</si>
  <si>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</si>
  <si>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</si>
  <si>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</si>
  <si>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</si>
  <si>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</si>
  <si>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</si>
  <si>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</si>
  <si>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</si>
  <si>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</si>
  <si>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</si>
  <si>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</si>
  <si>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</si>
  <si>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</si>
  <si>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</si>
  <si>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</si>
  <si>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</si>
  <si>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</si>
  <si>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</si>
  <si>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</si>
  <si>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</si>
  <si>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</si>
  <si>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</si>
  <si>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</si>
  <si>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</si>
  <si>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</si>
  <si>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</si>
  <si>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</si>
  <si>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</si>
  <si>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</si>
  <si>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</si>
  <si>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</si>
  <si>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</si>
  <si>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</si>
  <si>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</si>
  <si>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</si>
  <si>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</si>
  <si>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</si>
  <si>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</si>
  <si>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</si>
  <si>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</si>
  <si>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</si>
  <si>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</si>
  <si>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</si>
  <si>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</si>
  <si>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</si>
  <si>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</si>
  <si>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</si>
  <si>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</si>
  <si>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</si>
  <si>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</si>
  <si>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</si>
  <si>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</si>
  <si>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</si>
  <si>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</si>
  <si>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</si>
  <si>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</si>
  <si>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</si>
  <si>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</si>
  <si>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</si>
  <si>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</si>
  <si>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</si>
  <si>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</si>
  <si>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</si>
  <si>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</si>
  <si>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</si>
  <si>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</si>
  <si>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</si>
  <si>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</si>
  <si>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</si>
  <si>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</si>
  <si>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</si>
  <si>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</si>
  <si>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</si>
  <si>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</si>
  <si>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</si>
  <si>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</si>
  <si>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</si>
  <si>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</si>
  <si>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</si>
  <si>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</si>
  <si>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</si>
  <si>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</si>
  <si>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</si>
  <si>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</si>
  <si>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</si>
  <si>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</si>
  <si>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</si>
  <si>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</si>
  <si>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</si>
  <si>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</si>
  <si>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</si>
  <si>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</si>
  <si>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</si>
  <si>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</si>
  <si>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</si>
  <si>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</si>
  <si>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</si>
  <si>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</si>
  <si>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</si>
  <si>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</si>
  <si>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</si>
  <si>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</si>
  <si>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</si>
  <si>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</si>
  <si>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</si>
  <si>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</si>
  <si>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</si>
  <si>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</si>
  <si>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</si>
  <si>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</si>
  <si>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</si>
  <si>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</si>
  <si>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</si>
  <si>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</si>
  <si>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</si>
  <si>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</si>
  <si>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</si>
  <si>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</si>
  <si>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</si>
  <si>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</si>
  <si>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</si>
  <si>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</si>
  <si>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</si>
  <si>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</si>
  <si>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</si>
  <si>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</si>
  <si>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</si>
  <si>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</si>
  <si>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</si>
  <si>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</si>
  <si>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</si>
  <si>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</si>
  <si>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</si>
  <si>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</si>
  <si>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</si>
  <si>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</si>
  <si>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</si>
  <si>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</si>
  <si>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</si>
  <si>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</si>
  <si>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</si>
  <si>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</si>
  <si>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</si>
  <si>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</si>
  <si>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</si>
  <si>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</si>
  <si>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</si>
  <si>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</si>
  <si>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</si>
  <si>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</si>
  <si>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</si>
  <si>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</si>
  <si>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</si>
  <si>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</si>
  <si>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</si>
  <si>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</si>
  <si>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</si>
  <si>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</si>
  <si>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</si>
  <si>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</si>
  <si>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</si>
  <si>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</si>
  <si>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</si>
  <si>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</si>
  <si>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</si>
  <si>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</si>
  <si>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</si>
  <si>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</si>
  <si>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</si>
  <si>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</si>
  <si>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</si>
  <si>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</si>
  <si>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</si>
  <si>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</si>
  <si>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</si>
  <si>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</si>
  <si>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</si>
  <si>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</si>
  <si>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</si>
  <si>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</si>
  <si>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</si>
  <si>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</si>
  <si>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</si>
  <si>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</si>
  <si>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</si>
  <si>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</si>
  <si>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</si>
  <si>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</si>
  <si>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</si>
  <si>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</si>
  <si>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</si>
  <si>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</si>
  <si>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</si>
  <si>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</si>
  <si>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</si>
  <si>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</si>
  <si>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</si>
  <si>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</si>
  <si>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</si>
  <si>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</si>
  <si>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</si>
  <si>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</si>
  <si>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</si>
  <si>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</si>
  <si>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</si>
  <si>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</si>
  <si>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</si>
  <si>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</si>
  <si>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</si>
  <si>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</si>
  <si>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</si>
  <si>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</si>
  <si>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</si>
  <si>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</si>
  <si>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</si>
  <si>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</si>
  <si>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</si>
  <si>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</si>
  <si>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</si>
  <si>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</si>
  <si>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</si>
  <si>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</si>
  <si>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</si>
  <si>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</si>
  <si>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</si>
  <si>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</si>
  <si>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</si>
  <si>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</si>
  <si>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</si>
  <si>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</si>
  <si>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</si>
  <si>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</si>
  <si>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</si>
  <si>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</si>
  <si>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</si>
  <si>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</si>
  <si>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</si>
  <si>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</si>
  <si>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</si>
  <si>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</si>
  <si>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</si>
  <si>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</si>
  <si>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</si>
  <si>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</si>
  <si>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</si>
  <si>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</si>
  <si>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</si>
  <si>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</si>
  <si>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</si>
  <si>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</si>
  <si>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</si>
  <si>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</si>
  <si>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</si>
  <si>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</si>
  <si>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</si>
  <si>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</si>
  <si>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</si>
  <si>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</si>
  <si>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</si>
  <si>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</si>
  <si>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</si>
  <si>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</si>
  <si>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</si>
  <si>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</si>
  <si>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</si>
  <si>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</si>
  <si>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</si>
  <si>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</si>
  <si>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</si>
  <si>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</si>
  <si>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</si>
  <si>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</si>
  <si>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</si>
  <si>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</si>
  <si>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</si>
  <si>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</si>
  <si>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</si>
  <si>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</si>
  <si>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</si>
  <si>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</si>
  <si>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</si>
  <si>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</si>
  <si>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</si>
  <si>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</si>
  <si>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</si>
  <si>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</si>
  <si>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</si>
  <si>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</si>
  <si>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</si>
  <si>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</si>
  <si>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</si>
  <si>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</si>
  <si>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</si>
  <si>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</si>
  <si>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</si>
  <si>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</si>
  <si>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</si>
  <si>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</si>
  <si>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</si>
  <si>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</si>
  <si>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</si>
  <si>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</si>
  <si>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</si>
  <si>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</si>
  <si>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</si>
  <si>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</si>
  <si>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</si>
  <si>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</si>
  <si>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</si>
  <si>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</si>
  <si>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</si>
  <si>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</si>
  <si>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</si>
  <si>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</si>
  <si>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</si>
  <si>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</si>
  <si>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</si>
  <si>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</si>
  <si>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</si>
  <si>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</si>
  <si>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</si>
  <si>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</si>
  <si>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</si>
  <si>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</si>
  <si>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</si>
  <si>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</si>
  <si>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</si>
  <si>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</si>
  <si>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</si>
  <si>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</si>
  <si>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</si>
  <si>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</si>
  <si>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</si>
  <si>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</si>
  <si>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</si>
  <si>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</si>
  <si>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</si>
  <si>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</si>
  <si>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</si>
  <si>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</si>
  <si>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</si>
  <si>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</si>
  <si>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</si>
  <si>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</si>
  <si>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</si>
  <si>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</si>
  <si>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</si>
  <si>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</si>
  <si>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</si>
  <si>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</si>
  <si>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</si>
  <si>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</si>
  <si>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</si>
  <si>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</si>
  <si>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</si>
  <si>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</si>
  <si>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</si>
  <si>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</si>
  <si>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</si>
  <si>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</si>
  <si>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</si>
  <si>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</si>
  <si>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</si>
  <si>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</si>
  <si>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</si>
  <si>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</si>
  <si>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</si>
  <si>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</si>
  <si>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</si>
  <si>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</si>
  <si>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</si>
  <si>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</si>
  <si>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</si>
  <si>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</si>
  <si>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</si>
  <si>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</si>
  <si>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</si>
  <si>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</si>
  <si>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</si>
  <si>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</si>
  <si>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</si>
  <si>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</si>
  <si>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</si>
  <si>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</si>
  <si>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</si>
  <si>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</si>
  <si>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</si>
  <si>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</si>
  <si>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</si>
  <si>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</si>
  <si>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</si>
  <si>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</si>
  <si>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</si>
  <si>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</si>
  <si>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</si>
  <si>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</si>
  <si>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</si>
  <si>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</si>
  <si>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</si>
  <si>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</si>
  <si>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</si>
  <si>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</si>
  <si>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</si>
  <si>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</si>
  <si>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</si>
  <si>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</si>
  <si>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</si>
  <si>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</si>
  <si>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</si>
  <si>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</si>
  <si>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</si>
  <si>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</si>
  <si>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</si>
  <si>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</si>
  <si>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</si>
  <si>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</si>
  <si>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</si>
  <si>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</si>
  <si>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</si>
  <si>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</si>
  <si>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</si>
  <si>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</si>
  <si>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</si>
  <si>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</si>
  <si>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</si>
  <si>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</si>
  <si>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</si>
  <si>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</si>
  <si>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</si>
  <si>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</si>
  <si>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</si>
  <si>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</si>
  <si>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</si>
  <si>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</si>
  <si>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</si>
  <si>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</si>
  <si>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</si>
  <si>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</si>
  <si>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</si>
  <si>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</si>
  <si>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</si>
  <si>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</si>
  <si>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</si>
  <si>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</si>
  <si>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</si>
  <si>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</si>
  <si>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</si>
  <si>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</si>
  <si>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</si>
  <si>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</si>
  <si>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</si>
  <si>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</si>
  <si>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</si>
  <si>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</si>
  <si>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</si>
  <si>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</si>
  <si>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</si>
  <si>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</si>
  <si>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</si>
  <si>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</si>
  <si>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</si>
  <si>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</si>
  <si>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</si>
  <si>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</si>
  <si>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</si>
  <si>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</si>
  <si>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</si>
  <si>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</si>
  <si>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</si>
  <si>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</si>
  <si>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</si>
  <si>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</si>
  <si>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</si>
  <si>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</si>
  <si>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</si>
  <si>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</si>
  <si>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</si>
  <si>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</si>
  <si>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</si>
  <si>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</si>
  <si>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</si>
  <si>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</si>
  <si>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</si>
  <si>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</si>
  <si>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</si>
  <si>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</si>
  <si>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</si>
  <si>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</si>
  <si>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</si>
  <si>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</si>
  <si>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</si>
  <si>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</si>
  <si>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</si>
  <si>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</si>
  <si>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</si>
  <si>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</si>
  <si>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</si>
  <si>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</si>
  <si>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</si>
  <si>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</si>
  <si>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</si>
  <si>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</si>
  <si>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</si>
  <si>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</si>
  <si>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</si>
  <si>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</si>
  <si>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</si>
  <si>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</si>
  <si>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</si>
  <si>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</si>
  <si>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</si>
  <si>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</si>
  <si>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</si>
  <si>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</si>
  <si>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</si>
  <si>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</si>
  <si>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</si>
  <si>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</si>
  <si>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</si>
  <si>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</si>
  <si>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</si>
  <si>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</si>
  <si>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</si>
  <si>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</si>
  <si>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</si>
  <si>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</si>
  <si>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</si>
  <si>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</si>
  <si>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</si>
  <si>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</si>
  <si>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</si>
  <si>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</si>
  <si>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</si>
  <si>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</si>
  <si>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</si>
  <si>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</si>
  <si>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</si>
  <si>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</si>
  <si>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</si>
  <si>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</si>
  <si>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</si>
  <si>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</si>
  <si>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</si>
  <si>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</si>
  <si>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</si>
  <si>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</si>
  <si>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</si>
  <si>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</si>
  <si>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</si>
  <si>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</si>
  <si>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</si>
  <si>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</si>
  <si>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</si>
  <si>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</si>
  <si>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</si>
  <si>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</si>
  <si>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</si>
  <si>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</si>
  <si>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</si>
  <si>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</si>
  <si>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</si>
  <si>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</si>
  <si>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</si>
  <si>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</si>
  <si>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</si>
  <si>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</si>
  <si>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</si>
  <si>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</si>
  <si>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</si>
  <si>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</si>
  <si>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</si>
  <si>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</si>
  <si>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</si>
  <si>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</si>
  <si>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</si>
  <si>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</si>
  <si>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</si>
  <si>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</si>
  <si>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</si>
  <si>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</si>
  <si>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</si>
  <si>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</si>
  <si>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</si>
  <si>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</si>
  <si>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</si>
  <si>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</si>
  <si>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</si>
  <si>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</si>
  <si>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</si>
  <si>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</si>
  <si>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</si>
  <si>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</si>
  <si>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</si>
  <si>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</si>
  <si>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</si>
  <si>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</si>
  <si>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</si>
  <si>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</si>
  <si>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</si>
  <si>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</si>
  <si>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</si>
  <si>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</si>
  <si>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</si>
  <si>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</si>
  <si>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</si>
  <si>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</si>
  <si>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</si>
  <si>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</si>
  <si>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</si>
  <si>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</si>
  <si>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</si>
  <si>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</si>
  <si>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</si>
  <si>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</si>
  <si>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</si>
  <si>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</si>
  <si>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</si>
  <si>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</si>
  <si>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</si>
  <si>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</si>
  <si>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</si>
  <si>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</si>
  <si>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</si>
  <si>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</si>
  <si>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</si>
  <si>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</si>
  <si>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</si>
  <si>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</si>
  <si>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</si>
  <si>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</si>
  <si>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</si>
  <si>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</si>
  <si>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</si>
  <si>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</si>
  <si>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</si>
  <si>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</si>
  <si>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</si>
  <si>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</si>
  <si>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</si>
  <si>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</si>
  <si>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</si>
  <si>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</si>
  <si>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</si>
  <si>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</si>
  <si>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</si>
  <si>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</si>
  <si>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</si>
  <si>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</si>
  <si>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</si>
  <si>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</si>
  <si>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</si>
  <si>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</si>
  <si>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</si>
  <si>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</si>
  <si>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</si>
  <si>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</si>
  <si>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</si>
  <si>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</si>
  <si>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</si>
  <si>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</si>
  <si>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</si>
  <si>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</si>
  <si>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</si>
  <si>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</si>
  <si>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</si>
  <si>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</si>
  <si>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</si>
  <si>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</si>
  <si>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</si>
  <si>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</si>
  <si>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</si>
  <si>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</si>
  <si>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</si>
  <si>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</si>
  <si>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</si>
  <si>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</si>
  <si>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</si>
  <si>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</si>
  <si>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</si>
  <si>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</si>
  <si>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</si>
  <si>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</si>
  <si>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</si>
  <si>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</si>
  <si>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</si>
  <si>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</si>
  <si>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</si>
  <si>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</si>
  <si>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</si>
  <si>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</si>
  <si>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</si>
  <si>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</si>
  <si>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</si>
  <si>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</si>
  <si>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</si>
  <si>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</si>
  <si>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</si>
  <si>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</si>
  <si>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</si>
  <si>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</si>
  <si>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</si>
  <si>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</si>
  <si>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</si>
  <si>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</si>
  <si>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</si>
  <si>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</si>
  <si>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</si>
  <si>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</si>
  <si>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</si>
  <si>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</si>
  <si>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</si>
  <si>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</si>
  <si>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</si>
  <si>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</si>
  <si>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</si>
  <si>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</si>
  <si>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</si>
  <si>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</si>
  <si>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</si>
  <si>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</si>
  <si>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</si>
  <si>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</si>
  <si>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</si>
  <si>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</si>
  <si>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</si>
  <si>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</si>
  <si>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</si>
  <si>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</si>
  <si>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</si>
  <si>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</si>
  <si>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</si>
  <si>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</si>
  <si>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</si>
  <si>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</si>
  <si>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</si>
  <si>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</si>
  <si>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</si>
  <si>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</si>
  <si>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</si>
  <si>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</si>
  <si>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</si>
  <si>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</si>
  <si>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</si>
  <si>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</si>
  <si>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</si>
  <si>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</si>
  <si>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</si>
  <si>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</si>
  <si>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</si>
  <si>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</si>
  <si>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</si>
  <si>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</si>
  <si>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</si>
  <si>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</si>
  <si>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</si>
  <si>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</si>
  <si>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</si>
  <si>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</si>
  <si>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</si>
  <si>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</si>
  <si>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</si>
  <si>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</si>
  <si>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</si>
  <si>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</si>
  <si>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</si>
  <si>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</si>
  <si>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</si>
  <si>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</si>
  <si>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</si>
  <si>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</si>
  <si>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</si>
  <si>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</si>
  <si>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</si>
  <si>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</si>
  <si>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</si>
  <si>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</si>
  <si>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</si>
  <si>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</si>
  <si>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</si>
  <si>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</si>
  <si>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</si>
  <si>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</si>
  <si>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</si>
  <si>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</si>
  <si>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</si>
  <si>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</si>
  <si>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</si>
  <si>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</si>
  <si>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</si>
  <si>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</si>
  <si>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</si>
  <si>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</si>
  <si>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</si>
  <si>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</si>
  <si>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</si>
  <si>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</si>
  <si>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</si>
  <si>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</si>
  <si>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</si>
  <si>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</si>
  <si>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</si>
  <si>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</si>
  <si>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</si>
  <si>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</si>
  <si>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</si>
  <si>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</si>
  <si>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</si>
  <si>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</si>
  <si>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</si>
  <si>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</si>
  <si>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</si>
  <si>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</si>
  <si>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</si>
  <si>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</si>
  <si>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</si>
  <si>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</si>
  <si>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</si>
  <si>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</si>
  <si>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</si>
  <si>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</si>
  <si>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</si>
  <si>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</si>
  <si>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</si>
  <si>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</si>
  <si>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</si>
  <si>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</si>
  <si>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</si>
  <si>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</si>
  <si>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</si>
  <si>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</si>
  <si>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</si>
  <si>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</si>
  <si>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</si>
  <si>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</si>
  <si>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</si>
  <si>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</si>
  <si>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</si>
  <si>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</si>
  <si>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</si>
  <si>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</si>
  <si>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</si>
  <si>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</si>
  <si>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</si>
  <si>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</si>
  <si>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</si>
  <si>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</si>
  <si>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</si>
  <si>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</si>
  <si>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</si>
  <si>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</si>
  <si>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</si>
  <si>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</si>
  <si>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</si>
  <si>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</si>
  <si>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</si>
  <si>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</si>
  <si>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</si>
  <si>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</si>
  <si>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</si>
  <si>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</si>
  <si>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</si>
  <si>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</si>
  <si>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</si>
  <si>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</si>
  <si>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</si>
  <si>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</si>
  <si>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</si>
  <si>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</si>
  <si>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</si>
  <si>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</si>
  <si>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</si>
  <si>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</si>
  <si>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</si>
  <si>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</si>
  <si>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</si>
  <si>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</si>
  <si>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</si>
  <si>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</si>
  <si>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</si>
  <si>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</si>
  <si>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</si>
  <si>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</si>
  <si>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</si>
  <si>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</si>
  <si>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</si>
  <si>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</si>
  <si>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</si>
  <si>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</si>
  <si>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</si>
  <si>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</si>
  <si>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</si>
  <si>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</si>
  <si>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</si>
  <si>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</si>
  <si>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</si>
  <si>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</si>
  <si>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</si>
  <si>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</si>
  <si>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</si>
  <si>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</si>
  <si>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</si>
  <si>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</si>
  <si>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</si>
  <si>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</si>
  <si>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</si>
  <si>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</si>
  <si>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</si>
  <si>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</si>
  <si>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</si>
  <si>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</si>
  <si>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</si>
  <si>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</si>
  <si>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</si>
  <si>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</si>
  <si>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</si>
  <si>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</si>
  <si>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</si>
  <si>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</si>
  <si>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</si>
  <si>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</si>
  <si>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</si>
  <si>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</si>
  <si>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</si>
  <si>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</si>
  <si>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</si>
  <si>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</si>
  <si>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</si>
  <si>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</si>
  <si>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</si>
  <si>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</si>
  <si>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</si>
  <si>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</si>
  <si>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</si>
  <si>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</si>
  <si>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</si>
  <si>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</si>
  <si>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</si>
  <si>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</si>
  <si>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</si>
  <si>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</si>
  <si>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</si>
  <si>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</si>
  <si>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</si>
  <si>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</si>
  <si>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</si>
  <si>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</si>
  <si>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</si>
  <si>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</si>
  <si>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</si>
  <si>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</si>
  <si>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</si>
  <si>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</si>
  <si>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</si>
  <si>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</si>
  <si>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</si>
  <si>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</si>
  <si>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</si>
  <si>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</si>
  <si>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</si>
  <si>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</si>
  <si>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</si>
  <si>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</si>
  <si>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</si>
  <si>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</si>
  <si>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</si>
  <si>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</si>
  <si>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</si>
  <si>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</si>
  <si>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</si>
  <si>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</si>
  <si>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</si>
  <si>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</si>
  <si>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</si>
  <si>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</si>
  <si>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</si>
  <si>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</si>
  <si>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</si>
  <si>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</si>
  <si>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</si>
  <si>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</si>
  <si>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</si>
  <si>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</si>
  <si>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</si>
  <si>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</si>
  <si>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</si>
  <si>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</si>
  <si>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</si>
  <si>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</si>
  <si>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</si>
  <si>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</si>
  <si>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</si>
  <si>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</si>
  <si>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</si>
  <si>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</si>
  <si>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</si>
  <si>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</si>
  <si>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</si>
  <si>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</si>
  <si>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</si>
  <si>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</si>
  <si>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</si>
  <si>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</si>
  <si>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</si>
  <si>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</si>
  <si>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</si>
  <si>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</si>
  <si>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</si>
  <si>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</si>
  <si>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</si>
  <si>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</si>
  <si>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</si>
  <si>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</si>
  <si>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</si>
  <si>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</si>
  <si>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</si>
  <si>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</si>
  <si>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</si>
  <si>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</si>
  <si>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</si>
  <si>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</si>
  <si>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</si>
  <si>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</si>
  <si>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</si>
  <si>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</si>
  <si>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</si>
  <si>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</si>
  <si>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</si>
  <si>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</si>
  <si>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</si>
  <si>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</si>
  <si>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</si>
  <si>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</si>
  <si>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</si>
  <si>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</si>
  <si>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</si>
  <si>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</si>
  <si>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</si>
  <si>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</si>
  <si>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</si>
  <si>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</si>
  <si>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</si>
  <si>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</si>
  <si>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</si>
  <si>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</si>
  <si>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</si>
  <si>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</si>
  <si>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</si>
  <si>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</si>
  <si>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</si>
  <si>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</si>
  <si>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</si>
  <si>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</si>
  <si>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</si>
  <si>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</si>
  <si>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</si>
  <si>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</si>
  <si>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</si>
  <si>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</si>
  <si>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</si>
  <si>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</si>
  <si>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</si>
  <si>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</si>
  <si>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</si>
  <si>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</si>
  <si>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</si>
  <si>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</si>
  <si>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</si>
  <si>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</si>
  <si>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</si>
  <si>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</si>
  <si>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</si>
  <si>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</si>
  <si>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</si>
  <si>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</si>
  <si>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</si>
  <si>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</si>
  <si>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</si>
  <si>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</si>
  <si>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</si>
  <si>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</si>
  <si>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</si>
  <si>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</si>
  <si>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</si>
  <si>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</si>
  <si>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</si>
  <si>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</si>
  <si>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</si>
  <si>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</si>
  <si>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</si>
  <si>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</si>
  <si>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</si>
  <si>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</si>
  <si>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</si>
  <si>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</si>
  <si>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</si>
  <si>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</si>
  <si>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</si>
  <si>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</si>
  <si>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</si>
  <si>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</si>
  <si>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</si>
  <si>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</si>
  <si>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</si>
  <si>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</si>
  <si>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</si>
  <si>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</si>
  <si>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</si>
  <si>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</si>
  <si>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</si>
  <si>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</si>
  <si>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</si>
  <si>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</si>
  <si>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</si>
  <si>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</si>
  <si>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</si>
  <si>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</si>
  <si>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</si>
  <si>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</si>
  <si>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</si>
  <si>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</si>
  <si>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</si>
  <si>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</si>
  <si>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</si>
  <si>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</si>
  <si>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</si>
  <si>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</si>
  <si>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</si>
  <si>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</si>
  <si>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</si>
  <si>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</si>
  <si>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</si>
  <si>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</si>
  <si>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</si>
  <si>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</si>
  <si>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</si>
  <si>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</si>
  <si>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</si>
  <si>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</si>
  <si>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</si>
  <si>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</si>
  <si>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</si>
  <si>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</si>
  <si>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</si>
  <si>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</si>
  <si>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</si>
  <si>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</si>
  <si>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</si>
  <si>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</si>
  <si>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</si>
  <si>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</si>
  <si>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</si>
  <si>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</si>
  <si>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</si>
  <si>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</si>
  <si>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</si>
  <si>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</si>
  <si>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</si>
  <si>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</si>
  <si>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</si>
  <si>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</si>
  <si>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</si>
  <si>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</si>
  <si>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</si>
  <si>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</si>
  <si>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</si>
  <si>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</si>
  <si>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</si>
  <si>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</si>
  <si>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</si>
  <si>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</si>
  <si>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</si>
  <si>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</si>
  <si>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</si>
  <si>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</si>
  <si>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</si>
  <si>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</si>
  <si>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</si>
  <si>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</si>
  <si>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</si>
  <si>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</si>
  <si>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</si>
  <si>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</si>
  <si>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</si>
  <si>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</si>
  <si>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</si>
  <si>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</si>
  <si>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</si>
  <si>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</si>
  <si>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</si>
  <si>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</si>
  <si>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</si>
  <si>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</si>
  <si>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</si>
  <si>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</si>
  <si>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</si>
  <si>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</si>
  <si>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</si>
  <si>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</si>
  <si>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</si>
  <si>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</si>
  <si>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</si>
  <si>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</si>
  <si>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</si>
  <si>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</si>
  <si>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</si>
  <si>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</si>
  <si>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</si>
  <si>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</si>
  <si>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</si>
  <si>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</si>
  <si>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</si>
  <si>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</si>
  <si>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</si>
  <si>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</si>
  <si>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</si>
  <si>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</si>
  <si>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</si>
  <si>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</si>
  <si>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</si>
  <si>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</si>
  <si>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</si>
  <si>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</si>
  <si>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</si>
  <si>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</si>
  <si>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</si>
  <si>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</si>
  <si>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</si>
  <si>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</si>
  <si>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</si>
  <si>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</si>
  <si>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</si>
  <si>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</si>
  <si>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</si>
  <si>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</si>
  <si>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</si>
  <si>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</si>
  <si>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</si>
  <si>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</si>
  <si>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</si>
  <si>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</si>
  <si>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</si>
  <si>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</si>
  <si>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</si>
  <si>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</si>
  <si>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</si>
  <si>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</si>
  <si>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</si>
  <si>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</si>
  <si>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</si>
  <si>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</si>
  <si>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</si>
  <si>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</si>
  <si>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</si>
  <si>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</si>
  <si>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</si>
  <si>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</si>
  <si>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</si>
  <si>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</si>
  <si>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</si>
  <si>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</si>
  <si>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</si>
  <si>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</si>
  <si>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</si>
  <si>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</si>
  <si>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</si>
  <si>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</si>
  <si>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</si>
  <si>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</si>
  <si>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</si>
  <si>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</si>
  <si>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</si>
  <si>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</si>
  <si>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</si>
  <si>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</si>
  <si>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</si>
  <si>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</si>
  <si>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</si>
  <si>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</si>
  <si>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</si>
  <si>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</si>
  <si>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</si>
  <si>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</si>
  <si>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</si>
  <si>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</si>
  <si>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</si>
  <si>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</si>
  <si>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</si>
  <si>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</si>
  <si>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</si>
  <si>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</si>
  <si>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</si>
  <si>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</si>
  <si>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</si>
  <si>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</si>
  <si>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</si>
  <si>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</si>
  <si>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</si>
  <si>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</si>
  <si>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</si>
  <si>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</si>
  <si>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</si>
  <si>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</si>
  <si>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</si>
  <si>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</si>
  <si>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</si>
  <si>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</si>
  <si>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</si>
  <si>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</si>
  <si>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</si>
  <si>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</si>
  <si>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</si>
  <si>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</si>
  <si>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</si>
  <si>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</si>
  <si>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</si>
  <si>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</si>
  <si>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</si>
  <si>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</si>
  <si>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</si>
  <si>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</si>
  <si>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</si>
  <si>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</si>
  <si>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</si>
  <si>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</si>
  <si>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</si>
  <si>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</si>
  <si>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</si>
  <si>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</si>
  <si>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</si>
  <si>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</si>
  <si>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</si>
  <si>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</si>
  <si>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</si>
  <si>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</si>
  <si>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</si>
  <si>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</si>
  <si>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</si>
  <si>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</si>
  <si>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</si>
  <si>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</si>
  <si>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</si>
  <si>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</si>
  <si>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</si>
  <si>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</si>
  <si>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</si>
  <si>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</si>
  <si>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</si>
  <si>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</si>
  <si>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</si>
  <si>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</si>
  <si>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</si>
  <si>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</si>
  <si>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</si>
  <si>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</si>
  <si>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</si>
  <si>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</si>
  <si>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</si>
  <si>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</si>
  <si>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</si>
  <si>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</si>
  <si>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</si>
  <si>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</si>
  <si>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</si>
  <si>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</si>
  <si>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</si>
  <si>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</si>
  <si>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</si>
  <si>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</si>
  <si>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</si>
  <si>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</si>
  <si>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</si>
  <si>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</si>
  <si>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</si>
  <si>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</si>
  <si>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</si>
  <si>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</si>
  <si>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</si>
  <si>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</si>
  <si>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</si>
  <si>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</si>
  <si>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</si>
  <si>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</si>
  <si>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</si>
  <si>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</si>
  <si>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</si>
  <si>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</si>
  <si>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</si>
  <si>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</si>
  <si>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</si>
  <si>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</si>
  <si>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</si>
  <si>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</si>
  <si>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</si>
  <si>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</si>
  <si>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</si>
  <si>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</si>
  <si>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</si>
  <si>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</si>
  <si>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</si>
  <si>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</si>
  <si>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</si>
  <si>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</si>
  <si>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</si>
  <si>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</si>
  <si>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</si>
  <si>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</si>
  <si>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</si>
  <si>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</si>
  <si>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</si>
  <si>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</si>
  <si>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</si>
  <si>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</si>
  <si>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</si>
  <si>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</si>
  <si>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</si>
  <si>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</si>
  <si>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</si>
  <si>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</si>
  <si>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</si>
  <si>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</si>
  <si>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</si>
  <si>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</si>
  <si>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</si>
  <si>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</si>
  <si>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</si>
  <si>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</si>
  <si>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</si>
  <si>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</si>
  <si>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</si>
  <si>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</si>
  <si>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</si>
  <si>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</si>
  <si>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</si>
  <si>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</si>
  <si>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</si>
  <si>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</si>
  <si>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</si>
  <si>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</si>
  <si>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</si>
  <si>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</si>
  <si>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</si>
  <si>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</si>
  <si>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</si>
  <si>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</si>
  <si>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</si>
  <si>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</si>
  <si>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</si>
  <si>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</si>
  <si>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</si>
  <si>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</si>
  <si>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</si>
  <si>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</si>
  <si>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</si>
  <si>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</si>
  <si>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</si>
  <si>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</si>
  <si>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</si>
  <si>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</si>
  <si>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</si>
  <si>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</si>
  <si>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</si>
  <si>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</si>
  <si>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</si>
  <si>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</si>
  <si>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</si>
  <si>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</si>
  <si>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</si>
  <si>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</si>
  <si>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</si>
  <si>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</si>
  <si>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</si>
  <si>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</si>
  <si>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</si>
  <si>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</si>
  <si>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</si>
  <si>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</si>
  <si>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</si>
  <si>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</si>
  <si>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</si>
  <si>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</si>
  <si>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</si>
  <si>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</si>
  <si>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</si>
  <si>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</si>
  <si>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</si>
  <si>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</si>
  <si>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</si>
  <si>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</si>
  <si>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</si>
  <si>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</si>
  <si>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</si>
  <si>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</si>
  <si>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</si>
  <si>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</si>
  <si>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</si>
  <si>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</si>
  <si>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</si>
  <si>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</si>
  <si>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</si>
  <si>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</si>
  <si>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</si>
  <si>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</si>
  <si>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</si>
  <si>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</si>
  <si>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</si>
  <si>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</si>
  <si>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</si>
  <si>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</si>
  <si>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</si>
  <si>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</si>
  <si>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</si>
  <si>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</si>
  <si>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</si>
  <si>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</si>
  <si>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</si>
  <si>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</si>
  <si>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</si>
  <si>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</si>
  <si>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</si>
  <si>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</si>
  <si>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</si>
  <si>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</si>
  <si>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</si>
  <si>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</si>
  <si>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</si>
  <si>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</si>
  <si>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</si>
  <si>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</si>
  <si>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</si>
  <si>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</si>
  <si>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</si>
  <si>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</si>
  <si>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</si>
  <si>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</si>
  <si>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</si>
  <si>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</si>
  <si>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</si>
  <si>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</si>
  <si>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</si>
  <si>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</si>
  <si>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</si>
  <si>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</si>
  <si>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</si>
  <si>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</si>
  <si>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</si>
  <si>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</si>
  <si>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</si>
  <si>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</si>
  <si>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</si>
  <si>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</si>
  <si>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</si>
  <si>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</si>
  <si>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</si>
  <si>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</si>
  <si>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</si>
  <si>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</si>
  <si>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</si>
  <si>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</si>
  <si>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</si>
  <si>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</si>
  <si>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</si>
  <si>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</si>
  <si>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</si>
  <si>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</si>
  <si>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</si>
  <si>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</si>
  <si>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</si>
  <si>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</si>
  <si>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</si>
  <si>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</si>
  <si>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</si>
  <si>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</si>
  <si>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</si>
  <si>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</si>
  <si>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</si>
  <si>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</si>
  <si>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</si>
  <si>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</si>
  <si>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</si>
  <si>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</si>
  <si>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</si>
  <si>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</si>
  <si>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</si>
  <si>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</si>
  <si>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</si>
  <si>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</si>
  <si>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</si>
  <si>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</si>
  <si>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</si>
  <si>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</si>
  <si>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</si>
  <si>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</si>
  <si>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</si>
  <si>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</si>
  <si>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</si>
  <si>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</si>
  <si>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</si>
  <si>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</si>
  <si>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</si>
  <si>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</si>
  <si>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</si>
  <si>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</si>
  <si>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</si>
  <si>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</si>
  <si>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</si>
  <si>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</si>
  <si>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</si>
  <si>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</si>
  <si>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</si>
  <si>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</si>
  <si>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</si>
  <si>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</si>
  <si>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</si>
  <si>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</si>
  <si>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</si>
  <si>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</si>
  <si>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</si>
  <si>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</si>
  <si>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</si>
  <si>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</si>
  <si>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</si>
  <si>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</si>
  <si>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</si>
  <si>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</si>
  <si>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</si>
  <si>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</si>
  <si>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</si>
  <si>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</si>
  <si>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</si>
  <si>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</si>
  <si>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</si>
  <si>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</si>
  <si>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</si>
  <si>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</si>
  <si>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</si>
  <si>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</si>
  <si>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</si>
  <si>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</si>
  <si>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</si>
  <si>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</si>
  <si>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</si>
  <si>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</si>
  <si>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</si>
  <si>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</si>
  <si>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</si>
  <si>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</si>
  <si>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</si>
  <si>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</si>
  <si>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</si>
  <si>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</si>
  <si>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</si>
  <si>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</si>
  <si>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</si>
  <si>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</si>
  <si>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</si>
  <si>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</si>
  <si>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</si>
  <si>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</si>
  <si>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</si>
  <si>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</si>
  <si>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</si>
  <si>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</si>
  <si>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</si>
  <si>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</si>
  <si>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</si>
  <si>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</si>
  <si>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</si>
  <si>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</si>
  <si>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</si>
  <si>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</si>
  <si>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</si>
  <si>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</si>
  <si>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</si>
  <si>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</si>
  <si>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</si>
  <si>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</si>
  <si>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</si>
  <si>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</si>
  <si>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</si>
  <si>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</si>
  <si>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</si>
  <si>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</si>
  <si>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</si>
  <si>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</si>
  <si>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</si>
  <si>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</si>
  <si>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</si>
  <si>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</si>
  <si>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</si>
  <si>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</si>
  <si>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</si>
  <si>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</si>
  <si>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</si>
  <si>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</si>
  <si>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</si>
  <si>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</si>
  <si>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</si>
  <si>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</si>
  <si>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</si>
  <si>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</si>
  <si>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</si>
  <si>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</si>
  <si>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</si>
  <si>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</si>
  <si>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</si>
  <si>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</si>
  <si>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</si>
  <si>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</si>
  <si>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</si>
  <si>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</si>
  <si>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</si>
  <si>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</si>
  <si>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</si>
  <si>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</si>
  <si>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</si>
  <si>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</si>
  <si>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</si>
  <si>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</si>
  <si>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</si>
  <si>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</si>
  <si>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</si>
  <si>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</si>
  <si>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</si>
  <si>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</si>
  <si>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</si>
  <si>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</si>
  <si>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</si>
  <si>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</si>
  <si>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</si>
  <si>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</si>
  <si>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</si>
  <si>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</si>
  <si>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</si>
  <si>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</si>
  <si>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</si>
  <si>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</si>
  <si>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</si>
  <si>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</si>
  <si>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</si>
  <si>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</si>
  <si>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</si>
  <si>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</si>
  <si>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</si>
  <si>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</si>
  <si>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</si>
  <si>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</si>
  <si>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</si>
  <si>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</si>
  <si>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</si>
  <si>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</si>
  <si>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</si>
  <si>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</si>
  <si>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</si>
  <si>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</si>
  <si>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</si>
  <si>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</si>
  <si>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</si>
  <si>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</si>
  <si>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</si>
  <si>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</si>
  <si>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</si>
  <si>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</si>
  <si>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</si>
  <si>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</si>
  <si>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</si>
  <si>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</si>
  <si>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</si>
  <si>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</si>
  <si>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</si>
  <si>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</si>
  <si>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</si>
  <si>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</si>
  <si>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</si>
  <si>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</si>
  <si>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</si>
  <si>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</si>
  <si>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</si>
  <si>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</si>
  <si>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</si>
  <si>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</si>
  <si>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</si>
  <si>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</si>
  <si>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</si>
  <si>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</si>
  <si>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</si>
  <si>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</si>
  <si>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</si>
  <si>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</si>
  <si>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</si>
  <si>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</si>
  <si>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</si>
  <si>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</si>
  <si>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</si>
  <si>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</si>
  <si>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</si>
  <si>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</si>
  <si>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</si>
  <si>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</si>
  <si>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</si>
  <si>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</si>
  <si>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</si>
  <si>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</si>
  <si>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</si>
  <si>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</si>
  <si>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</si>
  <si>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</si>
  <si>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</si>
  <si>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</si>
  <si>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</si>
  <si>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</si>
  <si>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</si>
  <si>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</si>
  <si>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</si>
  <si>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</si>
  <si>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</si>
  <si>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</si>
  <si>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</si>
  <si>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</si>
  <si>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</si>
  <si>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</si>
  <si>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</si>
  <si>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</si>
  <si>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</si>
  <si>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</si>
  <si>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</si>
  <si>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</si>
  <si>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</si>
  <si>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</si>
  <si>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</si>
  <si>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</si>
  <si>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</si>
  <si>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</si>
  <si>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</si>
  <si>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</si>
  <si>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</si>
  <si>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</si>
  <si>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</si>
  <si>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</si>
  <si>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</si>
  <si>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</si>
  <si>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</si>
  <si>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</si>
  <si>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</si>
  <si>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</si>
  <si>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</si>
  <si>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</si>
  <si>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</si>
  <si>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</si>
  <si>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</si>
  <si>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</si>
  <si>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</si>
  <si>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</si>
  <si>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</si>
  <si>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</si>
  <si>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</si>
  <si>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</si>
  <si>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</si>
  <si>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</si>
  <si>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</si>
  <si>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</si>
  <si>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</si>
  <si>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</si>
  <si>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</si>
  <si>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</si>
  <si>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</si>
  <si>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</si>
  <si>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</si>
  <si>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</si>
  <si>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</si>
  <si>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</si>
  <si>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</si>
  <si>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</si>
  <si>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</si>
  <si>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</si>
  <si>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</si>
  <si>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</si>
  <si>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</si>
  <si>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</si>
  <si>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</si>
  <si>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</si>
  <si>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</si>
  <si>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</si>
  <si>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</si>
  <si>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</si>
  <si>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</si>
  <si>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</si>
  <si>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</si>
  <si>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</si>
  <si>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</si>
  <si>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</si>
  <si>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</si>
  <si>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</si>
  <si>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</si>
  <si>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</si>
  <si>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</si>
  <si>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</si>
  <si>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</si>
  <si>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</si>
  <si>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</si>
  <si>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</si>
  <si>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</si>
  <si>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</si>
  <si>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</si>
  <si>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</si>
  <si>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</si>
  <si>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</si>
  <si>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</si>
  <si>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</si>
  <si>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</si>
  <si>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</si>
  <si>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</si>
  <si>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</si>
  <si>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</si>
  <si>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</si>
  <si>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</si>
  <si>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</si>
  <si>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</si>
  <si>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</si>
  <si>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</si>
  <si>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</si>
  <si>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</si>
  <si>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</si>
  <si>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</si>
  <si>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</si>
  <si>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</si>
  <si>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</si>
  <si>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</si>
  <si>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</si>
  <si>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</si>
  <si>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</si>
  <si>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</si>
  <si>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</si>
  <si>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</si>
  <si>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</si>
  <si>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</si>
  <si>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</si>
  <si>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</si>
  <si>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</si>
  <si>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</si>
  <si>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</si>
  <si>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</si>
  <si>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</si>
  <si>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</si>
  <si>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</si>
  <si>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</si>
  <si>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</si>
  <si>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</si>
  <si>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</si>
  <si>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</si>
  <si>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</si>
  <si>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</si>
  <si>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</si>
  <si>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</si>
  <si>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</si>
  <si>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</si>
  <si>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</si>
  <si>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</si>
  <si>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</si>
  <si>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</si>
  <si>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</si>
  <si>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</si>
  <si>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</si>
  <si>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</si>
  <si>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</si>
  <si>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</si>
  <si>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</si>
  <si>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</si>
  <si>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</si>
  <si>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</si>
  <si>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</si>
  <si>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</si>
  <si>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</si>
  <si>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</si>
  <si>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</si>
  <si>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</si>
  <si>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</si>
  <si>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</si>
  <si>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</si>
  <si>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</si>
  <si>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</si>
  <si>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</si>
  <si>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</si>
  <si>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</si>
  <si>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</si>
  <si>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</si>
  <si>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</si>
  <si>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</si>
  <si>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</si>
  <si>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</si>
  <si>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</si>
  <si>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</si>
  <si>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</si>
  <si>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</si>
  <si>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</si>
  <si>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</si>
  <si>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</si>
  <si>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</si>
  <si>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</si>
  <si>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</si>
  <si>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</si>
  <si>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</si>
  <si>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</si>
  <si>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</si>
  <si>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</si>
  <si>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</si>
  <si>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</si>
  <si>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</si>
  <si>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</si>
  <si>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</si>
  <si>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</si>
  <si>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</si>
  <si>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</si>
  <si>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</si>
  <si>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</si>
  <si>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</si>
  <si>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</si>
  <si>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</si>
  <si>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</si>
  <si>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</si>
  <si>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</si>
  <si>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</si>
  <si>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</si>
  <si>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</si>
  <si>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</si>
  <si>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</si>
  <si>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</si>
  <si>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</si>
  <si>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</si>
  <si>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</si>
  <si>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</si>
  <si>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</si>
  <si>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</si>
  <si>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</si>
  <si>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</si>
  <si>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</si>
  <si>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</si>
  <si>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</si>
  <si>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</si>
  <si>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</si>
  <si>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</si>
  <si>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</si>
  <si>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</si>
  <si>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</si>
  <si>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</si>
  <si>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</si>
  <si>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</si>
  <si>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</si>
  <si>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</si>
  <si>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</si>
  <si>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</si>
  <si>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</si>
  <si>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</si>
  <si>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</si>
  <si>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</si>
  <si>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</si>
  <si>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</si>
  <si>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</si>
  <si>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</si>
  <si>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</si>
  <si>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</si>
  <si>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</si>
  <si>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</si>
  <si>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</si>
  <si>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</si>
  <si>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</si>
  <si>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</si>
  <si>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</si>
  <si>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</si>
  <si>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</si>
  <si>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</si>
  <si>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</si>
  <si>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</si>
  <si>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</si>
  <si>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</si>
  <si>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</si>
  <si>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</si>
  <si>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</si>
  <si>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</si>
  <si>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</si>
  <si>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</si>
  <si>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</si>
  <si>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</si>
  <si>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</si>
  <si>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</si>
  <si>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</si>
  <si>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</si>
  <si>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</si>
  <si>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</si>
  <si>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</si>
  <si>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</si>
  <si>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</si>
  <si>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</si>
  <si>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</si>
  <si>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</si>
  <si>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</si>
  <si>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</si>
  <si>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</si>
  <si>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</si>
  <si>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</si>
  <si>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</si>
  <si>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</si>
  <si>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</si>
  <si>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</si>
  <si>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</si>
  <si>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</si>
  <si>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</si>
  <si>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</si>
  <si>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</si>
  <si>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</si>
  <si>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</si>
  <si>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</si>
  <si>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</si>
  <si>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</si>
  <si>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</si>
  <si>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</si>
  <si>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</si>
  <si>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</si>
  <si>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</si>
  <si>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</si>
  <si>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</si>
  <si>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</si>
  <si>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</si>
  <si>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</si>
  <si>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</si>
  <si>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</si>
  <si>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</si>
  <si>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</si>
  <si>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</si>
  <si>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</si>
  <si>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</si>
  <si>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</si>
  <si>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</si>
  <si>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</si>
  <si>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</si>
  <si>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</si>
  <si>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</si>
  <si>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</si>
  <si>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</si>
  <si>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</si>
  <si>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</si>
  <si>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</si>
  <si>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</si>
  <si>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</si>
  <si>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</si>
  <si>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</si>
  <si>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</si>
  <si>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</si>
  <si>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</si>
  <si>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</si>
  <si>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</si>
  <si>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</si>
  <si>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</si>
  <si>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</si>
  <si>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</si>
  <si>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</si>
  <si>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</si>
  <si>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</si>
  <si>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</si>
  <si>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</si>
  <si>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</si>
  <si>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</si>
  <si>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</si>
  <si>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</si>
  <si>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</si>
  <si>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</si>
  <si>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</si>
  <si>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</si>
  <si>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</si>
  <si>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</si>
  <si>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</si>
  <si>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</si>
  <si>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</si>
  <si>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</si>
  <si>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</si>
  <si>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</si>
  <si>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</si>
  <si>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</si>
  <si>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</si>
  <si>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</si>
  <si>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</si>
  <si>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</si>
  <si>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</si>
  <si>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</si>
  <si>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</si>
  <si>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</si>
  <si>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</si>
  <si>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</si>
  <si>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</si>
  <si>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</si>
  <si>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</si>
  <si>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</si>
  <si>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</si>
  <si>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</si>
  <si>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</si>
  <si>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</si>
  <si>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</si>
  <si>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</si>
  <si>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</si>
  <si>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</si>
  <si>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</si>
  <si>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</si>
  <si>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</si>
  <si>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</si>
  <si>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</si>
  <si>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</si>
  <si>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</si>
  <si>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</si>
  <si>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</si>
  <si>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</si>
  <si>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</si>
  <si>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</si>
  <si>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</si>
  <si>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</si>
  <si>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</si>
  <si>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</si>
  <si>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</si>
  <si>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</si>
  <si>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</si>
  <si>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</si>
  <si>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</si>
  <si>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</si>
  <si>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</si>
  <si>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</si>
  <si>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</si>
  <si>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</si>
  <si>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</si>
  <si>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</si>
  <si>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</si>
  <si>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</si>
  <si>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</si>
  <si>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</si>
  <si>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</si>
  <si>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</si>
  <si>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</si>
  <si>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</si>
  <si>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</si>
  <si>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</si>
  <si>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</si>
  <si>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</si>
  <si>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</si>
  <si>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</si>
  <si>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</si>
  <si>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</si>
  <si>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</si>
  <si>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</si>
  <si>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</si>
  <si>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</si>
  <si>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</si>
  <si>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</si>
  <si>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</si>
  <si>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</si>
  <si>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</si>
  <si>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</si>
  <si>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</si>
  <si>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</si>
  <si>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</si>
  <si>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</si>
  <si>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</si>
  <si>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</si>
  <si>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</si>
  <si>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</si>
  <si>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</si>
  <si>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</si>
  <si>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</si>
  <si>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</si>
  <si>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</si>
  <si>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</si>
  <si>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</si>
  <si>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</si>
  <si>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</si>
  <si>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</si>
  <si>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</si>
  <si>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</si>
  <si>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</si>
  <si>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</si>
  <si>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</si>
  <si>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</si>
  <si>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</si>
  <si>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</si>
  <si>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</si>
  <si>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</si>
  <si>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</si>
  <si>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</si>
  <si>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</si>
  <si>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</si>
  <si>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</si>
  <si>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</si>
  <si>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</si>
  <si>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</si>
  <si>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</si>
  <si>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</si>
  <si>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</si>
  <si>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</si>
  <si>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</si>
  <si>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</si>
  <si>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</si>
  <si>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</si>
  <si>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</si>
  <si>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</si>
  <si>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</si>
  <si>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</si>
  <si>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</si>
  <si>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</si>
  <si>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</si>
  <si>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</si>
  <si>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</si>
  <si>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</si>
  <si>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</si>
  <si>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</si>
  <si>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</si>
  <si>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</si>
  <si>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</si>
  <si>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</si>
  <si>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</si>
  <si>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</si>
  <si>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</si>
  <si>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</si>
  <si>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</si>
  <si>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</si>
  <si>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</si>
  <si>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</si>
  <si>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</si>
  <si>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</si>
  <si>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</si>
  <si>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</si>
  <si>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</si>
  <si>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</si>
  <si>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</si>
  <si>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</si>
  <si>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</si>
  <si>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</si>
  <si>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</si>
  <si>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</si>
  <si>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</si>
  <si>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</si>
  <si>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</si>
  <si>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</si>
  <si>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</si>
  <si>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</si>
  <si>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</si>
  <si>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</si>
  <si>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</si>
  <si>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</si>
  <si>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</si>
  <si>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</si>
  <si>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</si>
  <si>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</si>
  <si>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</si>
  <si>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</si>
  <si>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</si>
  <si>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</si>
  <si>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</si>
  <si>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</si>
  <si>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</si>
  <si>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</si>
  <si>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</si>
  <si>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</si>
  <si>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</si>
  <si>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</si>
  <si>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</si>
  <si>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</si>
  <si>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</si>
  <si>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</si>
  <si>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</si>
  <si>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</si>
  <si>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</si>
  <si>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</si>
  <si>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</si>
  <si>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</si>
  <si>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</si>
  <si>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</si>
  <si>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</si>
  <si>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</si>
  <si>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</si>
  <si>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</si>
  <si>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</si>
  <si>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</si>
  <si>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</si>
  <si>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</si>
  <si>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</si>
  <si>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</si>
  <si>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</si>
  <si>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</si>
  <si>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</si>
  <si>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</si>
  <si>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</si>
  <si>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</si>
  <si>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</si>
  <si>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</si>
  <si>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</si>
  <si>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</si>
  <si>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</si>
  <si>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</si>
  <si>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</si>
  <si>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</si>
  <si>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</si>
  <si>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</si>
  <si>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</si>
  <si>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</si>
  <si>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</si>
  <si>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</si>
  <si>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</si>
  <si>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</si>
  <si>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</si>
  <si>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</si>
  <si>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</si>
  <si>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</si>
  <si>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</si>
  <si>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</si>
  <si>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</si>
  <si>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</si>
  <si>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</si>
  <si>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</si>
  <si>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</si>
  <si>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</si>
  <si>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</si>
  <si>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</si>
  <si>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</si>
  <si>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</si>
  <si>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</si>
  <si>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</si>
  <si>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</si>
  <si>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</si>
  <si>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</si>
  <si>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</si>
  <si>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</si>
  <si>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</si>
  <si>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</si>
  <si>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</si>
  <si>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</si>
  <si>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</si>
  <si>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</si>
  <si>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</si>
  <si>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</si>
  <si>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</si>
  <si>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</si>
  <si>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</si>
  <si>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</si>
  <si>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</si>
  <si>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</si>
  <si>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</si>
  <si>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</si>
  <si>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</si>
  <si>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</si>
  <si>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</si>
  <si>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</si>
  <si>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</si>
  <si>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</si>
  <si>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</si>
  <si>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</si>
  <si>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</si>
  <si>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</si>
  <si>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</si>
  <si>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</si>
  <si>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</si>
  <si>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</si>
  <si>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</si>
  <si>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</si>
  <si>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</si>
  <si>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</si>
  <si>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</si>
  <si>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</si>
  <si>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</si>
  <si>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</si>
  <si>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</si>
  <si>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</si>
  <si>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</si>
  <si>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</si>
  <si>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</si>
  <si>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</si>
  <si>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</si>
  <si>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</si>
  <si>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</si>
  <si>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</si>
  <si>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</si>
  <si>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</si>
  <si>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</si>
  <si>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</si>
  <si>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</si>
  <si>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</si>
  <si>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</si>
  <si>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</si>
  <si>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</si>
  <si>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</si>
  <si>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</si>
  <si>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</si>
  <si>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</si>
  <si>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</si>
  <si>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</si>
  <si>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</si>
  <si>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</si>
  <si>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</si>
  <si>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</si>
  <si>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</si>
  <si>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</si>
  <si>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</si>
  <si>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</si>
  <si>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</si>
  <si>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</si>
  <si>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</si>
  <si>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</si>
  <si>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</si>
  <si>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</si>
  <si>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</si>
  <si>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</si>
  <si>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</si>
  <si>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</si>
  <si>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</si>
  <si>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</si>
  <si>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</si>
  <si>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</si>
  <si>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</si>
  <si>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</si>
  <si>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</si>
  <si>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</si>
  <si>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</si>
  <si>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</si>
  <si>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</si>
  <si>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</si>
  <si>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</si>
  <si>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</si>
  <si>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</si>
  <si>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</si>
  <si>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</si>
  <si>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</si>
  <si>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</si>
  <si>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</si>
  <si>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</si>
  <si>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</si>
  <si>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</si>
  <si>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</si>
  <si>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</si>
  <si>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</si>
  <si>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</si>
  <si>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</si>
  <si>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</si>
  <si>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</si>
  <si>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</si>
  <si>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</si>
  <si>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</si>
  <si>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</si>
  <si>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</si>
  <si>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</si>
  <si>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</si>
  <si>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</si>
  <si>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</si>
  <si>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</si>
  <si>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</si>
  <si>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</si>
  <si>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</si>
  <si>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</si>
  <si>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</si>
  <si>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</si>
  <si>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</si>
  <si>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</si>
  <si>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</si>
  <si>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</si>
  <si>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</si>
  <si>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</si>
  <si>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</si>
  <si>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</si>
  <si>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</si>
  <si>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</si>
  <si>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</si>
  <si>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</si>
  <si>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</si>
  <si>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</si>
  <si>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</si>
  <si>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</si>
  <si>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</si>
  <si>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</si>
  <si>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</si>
  <si>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</si>
  <si>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</si>
  <si>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</si>
  <si>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</si>
  <si>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</si>
  <si>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</si>
  <si>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</si>
  <si>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</si>
  <si>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</si>
  <si>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</si>
  <si>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</si>
  <si>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</si>
  <si>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</si>
  <si>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</si>
  <si>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</si>
  <si>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</si>
  <si>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</si>
  <si>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</si>
  <si>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</si>
  <si>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</si>
  <si>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</si>
  <si>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</si>
  <si>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</si>
  <si>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</si>
  <si>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</si>
  <si>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</si>
  <si>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</si>
  <si>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</si>
  <si>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</si>
  <si>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</si>
  <si>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</si>
  <si>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</si>
  <si>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</si>
  <si>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</si>
  <si>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</si>
  <si>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</si>
  <si>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</si>
  <si>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</si>
  <si>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</si>
  <si>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</si>
  <si>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</si>
  <si>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</si>
  <si>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</si>
  <si>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</si>
  <si>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</si>
  <si>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</si>
  <si>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</si>
  <si>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</si>
  <si>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</si>
  <si>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</si>
  <si>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</si>
  <si>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</si>
  <si>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</si>
  <si>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</si>
  <si>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</si>
  <si>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</si>
  <si>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</si>
  <si>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</si>
  <si>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</si>
  <si>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</si>
  <si>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</si>
  <si>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</si>
  <si>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</si>
  <si>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</si>
  <si>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</si>
  <si>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</si>
  <si>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</si>
  <si>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</si>
  <si>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</si>
  <si>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</si>
  <si>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</si>
  <si>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</si>
  <si>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</si>
  <si>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</si>
  <si>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</si>
  <si>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</si>
  <si>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</si>
  <si>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</si>
  <si>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</si>
  <si>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</si>
  <si>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</si>
  <si>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</si>
  <si>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</si>
  <si>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</si>
  <si>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</si>
  <si>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</si>
  <si>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</si>
  <si>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</si>
  <si>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</si>
  <si>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</si>
  <si>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</si>
  <si>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</si>
  <si>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</si>
  <si>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</si>
  <si>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</si>
  <si>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</si>
  <si>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</si>
  <si>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</si>
  <si>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</si>
  <si>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</si>
  <si>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</si>
  <si>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</si>
  <si>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</si>
  <si>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</si>
  <si>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</si>
  <si>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</si>
  <si>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</si>
  <si>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</si>
  <si>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</si>
  <si>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</si>
  <si>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</si>
  <si>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</si>
  <si>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</si>
  <si>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</si>
  <si>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</si>
  <si>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</si>
  <si>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</si>
  <si>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</si>
  <si>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</si>
  <si>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</si>
  <si>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</si>
  <si>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</si>
  <si>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</si>
  <si>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</si>
  <si>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</si>
  <si>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</si>
  <si>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</si>
  <si>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</si>
  <si>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</si>
  <si>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</si>
  <si>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</si>
  <si>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</si>
  <si>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</si>
  <si>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</si>
  <si>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</si>
  <si>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</si>
  <si>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</si>
  <si>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</si>
  <si>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</si>
  <si>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</si>
  <si>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</si>
  <si>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</si>
  <si>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</si>
  <si>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</si>
  <si>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</si>
  <si>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</si>
  <si>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</si>
  <si>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</si>
  <si>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</si>
  <si>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</si>
  <si>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</si>
  <si>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</si>
  <si>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</si>
  <si>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</si>
  <si>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</si>
  <si>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</si>
  <si>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</si>
  <si>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</si>
  <si>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</si>
  <si>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</si>
  <si>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</si>
  <si>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</si>
  <si>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</si>
  <si>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</si>
  <si>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</si>
  <si>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</si>
  <si>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</si>
  <si>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</si>
  <si>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</si>
  <si>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</si>
  <si>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</si>
  <si>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</si>
  <si>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</si>
  <si>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</si>
  <si>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</si>
  <si>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</si>
  <si>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</si>
  <si>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</si>
  <si>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</si>
  <si>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</si>
  <si>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</si>
  <si>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</si>
  <si>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</si>
  <si>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</si>
  <si>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</si>
  <si>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</si>
  <si>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</si>
  <si>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</si>
  <si>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</si>
  <si>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</si>
  <si>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</si>
  <si>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</si>
  <si>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</si>
  <si>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</si>
  <si>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</si>
  <si>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</si>
  <si>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</si>
  <si>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</si>
  <si>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</si>
  <si>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</si>
  <si>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</si>
  <si>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</si>
  <si>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</si>
  <si>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</si>
  <si>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</si>
  <si>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</si>
  <si>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</si>
  <si>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</si>
  <si>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</si>
  <si>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</si>
  <si>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</si>
  <si>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</si>
  <si>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</si>
  <si>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</si>
  <si>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</si>
  <si>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</si>
  <si>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</si>
  <si>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</si>
  <si>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</si>
  <si>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</si>
  <si>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</si>
  <si>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</si>
  <si>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</si>
  <si>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</si>
  <si>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</si>
  <si>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</si>
  <si>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</si>
  <si>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</si>
  <si>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</si>
  <si>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</si>
  <si>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</si>
  <si>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</si>
  <si>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</si>
  <si>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</si>
  <si>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</si>
  <si>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</si>
  <si>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</si>
  <si>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</si>
  <si>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</si>
  <si>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</si>
  <si>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</si>
  <si>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</si>
  <si>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</si>
  <si>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</si>
  <si>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</si>
  <si>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</si>
  <si>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</si>
  <si>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</si>
  <si>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</si>
  <si>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</si>
  <si>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</si>
  <si>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</si>
  <si>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</si>
  <si>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</si>
  <si>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</si>
  <si>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</si>
  <si>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</si>
  <si>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</si>
  <si>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</si>
  <si>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</si>
  <si>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</si>
  <si>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</si>
  <si>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</si>
  <si>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</si>
  <si>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</si>
  <si>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</si>
  <si>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</si>
  <si>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</si>
  <si>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</si>
  <si>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</si>
  <si>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</si>
  <si>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</si>
  <si>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</si>
  <si>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</si>
  <si>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</si>
  <si>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</si>
  <si>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</si>
  <si>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</si>
  <si>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</si>
  <si>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</si>
  <si>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</si>
  <si>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</si>
  <si>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</si>
  <si>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</si>
  <si>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</si>
  <si>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</si>
  <si>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</si>
  <si>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</si>
  <si>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</si>
  <si>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</si>
  <si>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</si>
  <si>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</si>
  <si>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</si>
  <si>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</si>
  <si>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</si>
  <si>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</si>
  <si>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</si>
  <si>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</si>
  <si>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</si>
  <si>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</si>
  <si>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</si>
  <si>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</si>
  <si>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</si>
  <si>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</si>
  <si>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</si>
  <si>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</si>
  <si>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</si>
  <si>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</si>
  <si>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</si>
  <si>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</si>
  <si>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</si>
  <si>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</si>
  <si>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</si>
  <si>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</si>
  <si>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</si>
  <si>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</si>
  <si>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</si>
  <si>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</si>
  <si>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</si>
  <si>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</si>
  <si>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</si>
  <si>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</si>
  <si>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</si>
  <si>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</si>
  <si>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</si>
  <si>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</si>
  <si>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</si>
  <si>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</si>
  <si>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</si>
  <si>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</si>
  <si>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</si>
  <si>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</si>
  <si>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</si>
  <si>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</si>
  <si>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</si>
  <si>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</si>
  <si>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</si>
  <si>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</si>
  <si>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</si>
  <si>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</si>
  <si>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</si>
  <si>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</si>
  <si>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</si>
  <si>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</si>
  <si>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</si>
  <si>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</si>
  <si>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</si>
  <si>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</si>
  <si>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</si>
  <si>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</si>
  <si>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</si>
  <si>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</si>
  <si>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</si>
  <si>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</si>
  <si>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</si>
  <si>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</si>
  <si>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</si>
  <si>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</si>
  <si>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</si>
  <si>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</si>
  <si>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</si>
  <si>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</si>
  <si>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</si>
  <si>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</si>
  <si>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</si>
  <si>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</si>
  <si>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</si>
  <si>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</si>
  <si>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</si>
  <si>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</si>
  <si>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</si>
  <si>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</si>
  <si>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</si>
  <si>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</si>
  <si>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</si>
  <si>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</si>
  <si>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</si>
  <si>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</si>
  <si>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</si>
  <si>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</si>
  <si>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</si>
  <si>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</si>
  <si>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</si>
  <si>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</si>
  <si>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</si>
  <si>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</si>
  <si>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</si>
  <si>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</si>
  <si>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</si>
  <si>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</si>
  <si>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</si>
  <si>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</si>
  <si>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</si>
  <si>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</si>
  <si>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</si>
  <si>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</si>
  <si>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</si>
  <si>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</si>
  <si>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</si>
  <si>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</si>
  <si>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</si>
  <si>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</si>
  <si>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</si>
  <si>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</si>
  <si>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</si>
  <si>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</si>
  <si>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</si>
  <si>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</si>
  <si>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</si>
  <si>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</si>
  <si>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</si>
  <si>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</si>
  <si>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</si>
  <si>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</si>
  <si>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</si>
  <si>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</si>
  <si>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</si>
  <si>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</si>
  <si>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</si>
  <si>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</si>
  <si>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</si>
  <si>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</si>
  <si>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</si>
  <si>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</si>
  <si>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</si>
  <si>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</si>
  <si>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</si>
  <si>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</si>
  <si>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</si>
  <si>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</si>
  <si>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</si>
  <si>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</si>
  <si>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</si>
  <si>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</si>
  <si>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</si>
  <si>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</si>
  <si>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</si>
  <si>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</si>
  <si>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</si>
  <si>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</si>
  <si>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</si>
  <si>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</si>
  <si>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</si>
  <si>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</si>
  <si>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</si>
  <si>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</si>
  <si>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</si>
  <si>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</si>
  <si>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</si>
  <si>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</si>
  <si>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</si>
  <si>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</si>
  <si>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</si>
  <si>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</si>
  <si>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</si>
  <si>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</si>
  <si>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</si>
  <si>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</si>
  <si>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</si>
  <si>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</si>
  <si>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</si>
  <si>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</si>
  <si>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</si>
  <si>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</si>
  <si>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</si>
  <si>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</si>
  <si>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</si>
  <si>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</si>
  <si>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</si>
  <si>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</si>
  <si>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</si>
  <si>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</si>
  <si>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</si>
  <si>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</si>
  <si>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</si>
  <si>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</si>
  <si>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</si>
  <si>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</si>
  <si>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</si>
  <si>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</si>
  <si>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</si>
  <si>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</si>
  <si>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</si>
  <si>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</si>
  <si>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</si>
  <si>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</si>
  <si>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</si>
  <si>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</si>
  <si>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</si>
  <si>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</si>
  <si>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</si>
  <si>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</si>
  <si>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</si>
  <si>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</si>
  <si>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</si>
  <si>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</si>
  <si>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</si>
  <si>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</si>
  <si>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</si>
  <si>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</si>
  <si>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</si>
  <si>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</si>
  <si>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</si>
  <si>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</si>
  <si>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</si>
  <si>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</si>
  <si>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</si>
  <si>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</si>
  <si>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</si>
  <si>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</si>
  <si>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</si>
  <si>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</si>
  <si>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</si>
  <si>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</si>
  <si>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</si>
  <si>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</si>
  <si>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</si>
  <si>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</si>
  <si>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</si>
  <si>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</si>
  <si>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</si>
  <si>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</si>
  <si>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</si>
  <si>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</si>
  <si>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</si>
  <si>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</si>
  <si>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</si>
  <si>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</si>
  <si>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</si>
  <si>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</si>
  <si>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</si>
  <si>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</si>
  <si>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</si>
  <si>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</si>
  <si>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</si>
  <si>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</si>
  <si>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</si>
  <si>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</si>
  <si>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</si>
  <si>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</si>
  <si>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</si>
  <si>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</si>
  <si>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</si>
  <si>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</si>
  <si>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</si>
  <si>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</si>
  <si>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</si>
  <si>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</si>
  <si>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</si>
  <si>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</si>
  <si>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</si>
  <si>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</si>
  <si>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</si>
  <si>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</si>
  <si>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</si>
  <si>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</si>
  <si>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</si>
  <si>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</si>
  <si>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</si>
  <si>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</si>
  <si>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</si>
  <si>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</si>
  <si>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</si>
  <si>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</si>
  <si>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</si>
  <si>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</si>
  <si>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</si>
  <si>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</si>
  <si>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</si>
  <si>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</si>
  <si>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</si>
  <si>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</si>
  <si>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</si>
  <si>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</si>
  <si>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</si>
  <si>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</si>
  <si>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</si>
  <si>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</si>
  <si>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</si>
  <si>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</si>
  <si>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</si>
  <si>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</si>
  <si>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</si>
  <si>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</si>
  <si>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</si>
  <si>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</si>
  <si>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</si>
  <si>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</si>
  <si>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</si>
  <si>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</si>
  <si>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</si>
  <si>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</si>
  <si>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</si>
  <si>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</si>
  <si>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</si>
  <si>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</si>
  <si>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</si>
  <si>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</si>
  <si>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</si>
  <si>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</si>
  <si>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</si>
  <si>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</si>
  <si>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</si>
  <si>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</si>
  <si>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</si>
  <si>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</si>
  <si>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</si>
  <si>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</si>
  <si>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</si>
  <si>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</si>
  <si>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</si>
  <si>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</si>
  <si>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</si>
  <si>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</si>
  <si>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</si>
  <si>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</si>
  <si>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</si>
  <si>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</si>
  <si>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</si>
  <si>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</si>
  <si>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</si>
  <si>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</si>
  <si>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</si>
  <si>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</si>
  <si>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</si>
  <si>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</si>
  <si>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</si>
  <si>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</si>
  <si>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</si>
  <si>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</si>
  <si>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</si>
  <si>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</si>
  <si>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</si>
  <si>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</si>
  <si>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</si>
  <si>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</si>
  <si>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</si>
  <si>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</si>
  <si>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</si>
  <si>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</si>
  <si>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</si>
  <si>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</si>
  <si>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</si>
  <si>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</si>
  <si>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</si>
  <si>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</si>
  <si>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</si>
  <si>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</si>
  <si>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</si>
  <si>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</si>
  <si>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</si>
  <si>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</si>
  <si>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</si>
  <si>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</si>
  <si>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</si>
  <si>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</si>
  <si>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</si>
  <si>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</si>
  <si>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</si>
  <si>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</si>
  <si>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</si>
  <si>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</si>
  <si>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</si>
  <si>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</si>
  <si>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</si>
  <si>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</si>
  <si>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</si>
  <si>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</si>
  <si>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</si>
  <si>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</si>
  <si>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</si>
  <si>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</si>
  <si>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</si>
  <si>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</si>
  <si>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</si>
  <si>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</si>
  <si>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</si>
  <si>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</si>
  <si>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</si>
  <si>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</si>
  <si>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</si>
  <si>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</si>
  <si>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</si>
  <si>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</si>
  <si>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</si>
  <si>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</si>
  <si>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</si>
  <si>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</si>
  <si>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</si>
  <si>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</si>
  <si>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</si>
  <si>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</si>
  <si>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</si>
  <si>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</si>
  <si>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</si>
  <si>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</si>
  <si>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</si>
  <si>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</si>
  <si>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</si>
  <si>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</si>
  <si>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</si>
  <si>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</si>
  <si>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</si>
  <si>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</si>
  <si>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</si>
  <si>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</si>
  <si>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</si>
  <si>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</si>
  <si>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</si>
  <si>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</si>
  <si>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</si>
  <si>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</si>
  <si>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</si>
  <si>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</si>
  <si>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</si>
  <si>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</si>
  <si>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</si>
  <si>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</si>
  <si>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</si>
  <si>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</si>
  <si>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</si>
  <si>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</si>
  <si>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</si>
  <si>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</si>
  <si>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</si>
  <si>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</si>
  <si>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</si>
  <si>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</si>
  <si>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</si>
  <si>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</si>
  <si>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</si>
  <si>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</si>
  <si>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</si>
  <si>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</si>
  <si>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</si>
  <si>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</si>
  <si>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</si>
  <si>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</si>
  <si>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</si>
  <si>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</si>
  <si>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</si>
  <si>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</si>
  <si>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</si>
  <si>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</si>
  <si>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</si>
  <si>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</si>
  <si>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</si>
  <si>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</si>
  <si>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</si>
  <si>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</si>
  <si>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</si>
  <si>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</si>
  <si>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</si>
  <si>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</si>
  <si>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</si>
  <si>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</si>
  <si>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</si>
  <si>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</si>
  <si>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</si>
  <si>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</si>
  <si>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</si>
  <si>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</si>
  <si>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</si>
  <si>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</si>
  <si>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</si>
  <si>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</si>
  <si>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</si>
  <si>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</si>
  <si>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</si>
  <si>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</si>
  <si>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</si>
  <si>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</si>
  <si>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</si>
  <si>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</si>
  <si>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</si>
  <si>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</si>
  <si>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</si>
  <si>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</si>
  <si>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</si>
  <si>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</si>
  <si>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</si>
  <si>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</si>
  <si>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</si>
  <si>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</si>
  <si>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</si>
  <si>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</si>
  <si>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</si>
  <si>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</si>
  <si>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</si>
  <si>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</si>
  <si>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</si>
  <si>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</si>
  <si>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</si>
  <si>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</si>
  <si>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</si>
  <si>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</si>
  <si>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</si>
  <si>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</si>
  <si>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</si>
  <si>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</si>
  <si>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</si>
  <si>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</si>
  <si>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</si>
  <si>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</si>
  <si>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</si>
  <si>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</si>
  <si>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</si>
  <si>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</si>
  <si>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</si>
  <si>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</si>
  <si>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</si>
  <si>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</si>
  <si>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</si>
  <si>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</si>
  <si>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</si>
  <si>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</si>
  <si>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</si>
  <si>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</si>
  <si>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</si>
  <si>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</si>
  <si>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</si>
  <si>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</si>
  <si>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</si>
  <si>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</si>
  <si>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</si>
  <si>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</si>
  <si>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</si>
  <si>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</si>
  <si>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</si>
  <si>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</si>
  <si>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</si>
  <si>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</si>
  <si>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</si>
  <si>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</si>
  <si>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</si>
  <si>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</si>
  <si>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</si>
  <si>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</si>
  <si>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</si>
  <si>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</si>
  <si>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</si>
  <si>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</si>
  <si>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</si>
  <si>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</si>
  <si>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</si>
  <si>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</si>
  <si>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</si>
  <si>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</si>
  <si>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</si>
  <si>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</si>
  <si>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</si>
  <si>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</si>
  <si>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</si>
  <si>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</si>
  <si>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</si>
  <si>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</si>
  <si>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</si>
  <si>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</si>
  <si>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</si>
  <si>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</si>
  <si>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</si>
  <si>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</si>
  <si>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</si>
  <si>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</si>
  <si>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</si>
  <si>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</si>
  <si>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</si>
  <si>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</si>
  <si>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</si>
  <si>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</si>
  <si>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</si>
  <si>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</si>
  <si>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</si>
  <si>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</si>
  <si>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</si>
  <si>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</si>
  <si>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</si>
  <si>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</si>
  <si>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</si>
  <si>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</si>
  <si>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</si>
  <si>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</si>
  <si>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</si>
  <si>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</si>
  <si>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</si>
  <si>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</si>
  <si>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</si>
  <si>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</si>
  <si>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</si>
  <si>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</si>
  <si>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</si>
  <si>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</si>
  <si>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</si>
  <si>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</si>
  <si>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</si>
  <si>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</si>
  <si>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</si>
  <si>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</si>
  <si>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</si>
  <si>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</si>
  <si>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</si>
  <si>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</si>
  <si>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</si>
  <si>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</si>
  <si>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</si>
  <si>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</si>
  <si>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</si>
  <si>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</si>
  <si>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</si>
  <si>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</si>
  <si>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</si>
  <si>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</si>
  <si>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</si>
  <si>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</si>
  <si>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</si>
  <si>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</si>
  <si>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</si>
  <si>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</si>
  <si>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</si>
  <si>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</si>
  <si>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</si>
  <si>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</si>
  <si>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</si>
  <si>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</si>
  <si>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</si>
  <si>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</si>
  <si>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</si>
  <si>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</si>
  <si>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</si>
  <si>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</si>
  <si>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</si>
  <si>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</si>
  <si>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</si>
  <si>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</si>
  <si>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</si>
  <si>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</si>
  <si>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</si>
  <si>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</si>
  <si>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</si>
  <si>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</si>
  <si>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</si>
  <si>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</si>
  <si>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</si>
  <si>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</si>
  <si>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</si>
  <si>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</si>
  <si>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</si>
  <si>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</si>
  <si>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</si>
  <si>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</si>
  <si>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</si>
  <si>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</si>
  <si>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</si>
  <si>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</si>
  <si>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</si>
  <si>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</si>
  <si>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</si>
  <si>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</si>
  <si>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</si>
  <si>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</si>
  <si>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</si>
  <si>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</si>
  <si>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</si>
  <si>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</si>
  <si>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</si>
  <si>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</si>
  <si>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</si>
  <si>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</si>
  <si>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</si>
  <si>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</si>
  <si>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</si>
  <si>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</si>
  <si>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</si>
  <si>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</si>
  <si>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</si>
  <si>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</si>
  <si>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</si>
  <si>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</si>
  <si>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</si>
  <si>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</si>
  <si>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</si>
  <si>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</si>
  <si>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</si>
  <si>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</si>
  <si>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</si>
  <si>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</si>
  <si>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</si>
  <si>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</si>
  <si>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</si>
  <si>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</si>
  <si>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</si>
  <si>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</si>
  <si>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</si>
  <si>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</si>
  <si>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</si>
  <si>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</si>
  <si>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</si>
  <si>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</si>
  <si>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</si>
  <si>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</si>
  <si>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</si>
  <si>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</si>
  <si>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</si>
  <si>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</si>
  <si>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</si>
  <si>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</si>
  <si>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</si>
  <si>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</si>
  <si>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</si>
  <si>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</si>
  <si>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</si>
  <si>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</si>
  <si>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</si>
  <si>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</si>
  <si>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</si>
  <si>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</si>
  <si>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</si>
  <si>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</si>
  <si>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</si>
  <si>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</si>
  <si>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</si>
  <si>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</si>
  <si>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</si>
  <si>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</si>
  <si>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</si>
  <si>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</si>
  <si>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</si>
  <si>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</si>
  <si>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</si>
  <si>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</si>
  <si>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</si>
  <si>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</si>
  <si>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</si>
  <si>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</si>
  <si>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</si>
  <si>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</si>
  <si>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</si>
  <si>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</si>
  <si>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</si>
  <si>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</si>
  <si>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</si>
  <si>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</si>
  <si>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</si>
  <si>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</si>
  <si>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</si>
  <si>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</si>
  <si>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</si>
  <si>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</si>
  <si>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</si>
  <si>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</si>
  <si>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</si>
  <si>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</si>
  <si>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</si>
  <si>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</si>
  <si>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</si>
  <si>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</si>
  <si>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</si>
  <si>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</si>
  <si>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</si>
  <si>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</si>
  <si>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</si>
  <si>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</si>
  <si>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</si>
  <si>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</si>
  <si>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</si>
  <si>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</si>
  <si>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</si>
  <si>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</si>
  <si>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</si>
  <si>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</si>
  <si>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</si>
  <si>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</si>
  <si>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</si>
  <si>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</si>
  <si>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</si>
  <si>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</si>
  <si>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</si>
  <si>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</si>
  <si>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</si>
  <si>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</si>
  <si>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</si>
  <si>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</si>
  <si>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</si>
  <si>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</si>
  <si>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</si>
  <si>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</si>
  <si>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</si>
  <si>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</si>
  <si>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</si>
  <si>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</si>
  <si>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</si>
  <si>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</si>
  <si>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</si>
  <si>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</si>
  <si>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</si>
  <si>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</si>
  <si>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</si>
  <si>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</si>
  <si>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</si>
  <si>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</si>
  <si>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</si>
  <si>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</si>
  <si>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</si>
  <si>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</si>
  <si>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</si>
  <si>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</si>
  <si>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</si>
  <si>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</si>
  <si>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</si>
  <si>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</si>
  <si>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</si>
  <si>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</si>
  <si>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</si>
  <si>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</si>
  <si>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</si>
  <si>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</si>
  <si>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</si>
  <si>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</si>
  <si>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</si>
  <si>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</si>
  <si>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</si>
  <si>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</si>
  <si>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</si>
  <si>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</si>
  <si>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</si>
  <si>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</si>
  <si>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</si>
  <si>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</si>
  <si>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</si>
  <si>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</si>
  <si>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</si>
  <si>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</si>
  <si>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</si>
  <si>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</si>
  <si>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</si>
  <si>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</si>
  <si>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</si>
  <si>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</si>
  <si>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</si>
  <si>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</si>
  <si>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</si>
  <si>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</si>
  <si>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</si>
  <si>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</si>
  <si>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</si>
  <si>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</si>
  <si>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</si>
  <si>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</si>
  <si>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</si>
  <si>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</si>
  <si>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</si>
  <si>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</si>
  <si>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</si>
  <si>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</si>
  <si>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</si>
  <si>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</si>
  <si>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</si>
  <si>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</si>
  <si>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</si>
  <si>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</si>
  <si>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</si>
  <si>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</si>
  <si>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</si>
  <si>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</si>
  <si>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</si>
  <si>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</si>
  <si>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</si>
  <si>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</si>
  <si>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</si>
  <si>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</si>
  <si>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</si>
  <si>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</si>
  <si>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</si>
  <si>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</si>
  <si>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</si>
  <si>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</si>
  <si>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</si>
  <si>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</si>
  <si>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</si>
  <si>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</si>
  <si>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</si>
  <si>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</si>
  <si>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</si>
  <si>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</si>
  <si>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</si>
  <si>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</si>
  <si>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</si>
  <si>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</si>
  <si>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</si>
  <si>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</si>
  <si>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</si>
  <si>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</si>
  <si>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</si>
  <si>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</si>
  <si>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</si>
  <si>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</si>
  <si>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</si>
  <si>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</si>
  <si>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</si>
  <si>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</si>
  <si>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</si>
  <si>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</si>
  <si>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</si>
  <si>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</si>
  <si>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</si>
  <si>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</si>
  <si>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</si>
  <si>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</si>
  <si>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</si>
  <si>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</si>
  <si>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</si>
  <si>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</si>
  <si>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</si>
  <si>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</si>
  <si>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</si>
  <si>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</si>
  <si>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</si>
  <si>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</si>
  <si>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</si>
  <si>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</si>
  <si>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</si>
  <si>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</si>
  <si>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</si>
  <si>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</si>
  <si>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</si>
  <si>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</si>
  <si>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</si>
  <si>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</si>
  <si>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</si>
  <si>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</si>
  <si>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</si>
  <si>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</si>
  <si>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</si>
  <si>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</si>
  <si>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</si>
  <si>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</si>
  <si>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</si>
  <si>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</si>
  <si>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</si>
  <si>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</si>
  <si>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</si>
  <si>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</si>
  <si>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</si>
  <si>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</si>
  <si>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</si>
  <si>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</si>
  <si>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</si>
  <si>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</si>
  <si>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</si>
  <si>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</si>
  <si>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</si>
  <si>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</si>
  <si>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</si>
  <si>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</si>
  <si>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</si>
  <si>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</si>
  <si>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</si>
  <si>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</si>
  <si>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</si>
  <si>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</si>
  <si>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</si>
  <si>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</si>
  <si>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</si>
  <si>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</si>
  <si>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</si>
  <si>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</si>
  <si>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</si>
  <si>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</si>
  <si>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</si>
  <si>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</si>
  <si>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</si>
  <si>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</si>
  <si>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</si>
  <si>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</si>
  <si>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</si>
  <si>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</si>
  <si>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</si>
  <si>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</si>
  <si>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</si>
  <si>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</si>
  <si>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</si>
  <si>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</si>
  <si>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</si>
  <si>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</si>
  <si>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</si>
  <si>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</si>
  <si>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</si>
  <si>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</si>
  <si>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</si>
  <si>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</si>
  <si>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</si>
  <si>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</si>
  <si>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</si>
  <si>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</si>
  <si>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</si>
  <si>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</si>
  <si>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</si>
  <si>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</si>
  <si>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</si>
  <si>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</si>
  <si>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</si>
  <si>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</si>
  <si>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</si>
  <si>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</si>
  <si>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</si>
  <si>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</si>
  <si>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</si>
  <si>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</si>
  <si>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</si>
  <si>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</si>
  <si>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</si>
  <si>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</si>
  <si>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</si>
  <si>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</si>
  <si>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</si>
  <si>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</si>
  <si>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</si>
  <si>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</si>
  <si>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</si>
  <si>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</si>
  <si>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</si>
  <si>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</si>
  <si>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</si>
  <si>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</si>
  <si>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</si>
  <si>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</si>
  <si>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</si>
  <si>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</si>
  <si>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</si>
  <si>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</si>
  <si>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</si>
  <si>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</si>
  <si>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</si>
  <si>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</si>
  <si>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</si>
  <si>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</si>
  <si>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</si>
  <si>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</si>
  <si>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</si>
  <si>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</si>
  <si>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</si>
  <si>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</si>
  <si>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</si>
  <si>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</si>
  <si>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</si>
  <si>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</si>
  <si>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</si>
  <si>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</si>
  <si>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</si>
  <si>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</si>
  <si>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</si>
  <si>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</si>
  <si>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</si>
  <si>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</si>
  <si>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</si>
  <si>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</si>
  <si>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</si>
  <si>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</si>
  <si>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</si>
  <si>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</si>
  <si>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</si>
  <si>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</si>
  <si>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</si>
  <si>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</si>
  <si>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</si>
  <si>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</si>
  <si>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</si>
  <si>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</si>
  <si>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</si>
  <si>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</si>
  <si>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</si>
  <si>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</si>
  <si>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</si>
  <si>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</si>
  <si>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</si>
  <si>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</si>
  <si>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</si>
  <si>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</si>
  <si>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</si>
  <si>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</si>
  <si>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</si>
  <si>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</si>
  <si>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</si>
  <si>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</si>
  <si>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</si>
  <si>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</si>
  <si>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</si>
  <si>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</si>
  <si>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</si>
  <si>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</si>
  <si>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</si>
  <si>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</si>
  <si>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</si>
  <si>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</si>
  <si>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</si>
  <si>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</si>
  <si>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</si>
  <si>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</si>
  <si>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</si>
  <si>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</si>
  <si>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</si>
  <si>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</si>
  <si>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</si>
  <si>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</si>
  <si>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</si>
  <si>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</si>
  <si>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</si>
  <si>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</si>
  <si>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</si>
  <si>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</si>
  <si>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</si>
  <si>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</si>
  <si>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</si>
  <si>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</si>
  <si>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</si>
  <si>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</si>
  <si>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</si>
  <si>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</si>
  <si>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</si>
  <si>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</si>
  <si>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</si>
  <si>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</si>
  <si>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</si>
  <si>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</si>
  <si>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</si>
  <si>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</si>
  <si>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</si>
  <si>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</si>
  <si>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</si>
  <si>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</si>
  <si>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</si>
  <si>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</si>
  <si>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</si>
  <si>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</si>
  <si>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</si>
  <si>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</si>
  <si>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</si>
  <si>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</si>
  <si>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</si>
  <si>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</si>
  <si>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</si>
  <si>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</si>
  <si>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</si>
  <si>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</si>
  <si>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</si>
  <si>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</si>
  <si>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</si>
  <si>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</si>
  <si>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</si>
  <si>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</si>
  <si>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</si>
  <si>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</si>
  <si>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</si>
  <si>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</si>
  <si>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</si>
  <si>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</si>
  <si>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</si>
  <si>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</si>
  <si>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</si>
  <si>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</si>
  <si>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</si>
  <si>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</si>
  <si>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</si>
  <si>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</si>
  <si>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</si>
  <si>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</si>
  <si>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</si>
  <si>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</si>
  <si>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</si>
  <si>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</si>
  <si>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</si>
  <si>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</si>
  <si>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</si>
  <si>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</si>
  <si>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</si>
  <si>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</si>
  <si>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</si>
  <si>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</si>
  <si>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</si>
  <si>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</si>
  <si>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</si>
  <si>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</si>
  <si>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</si>
  <si>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</si>
  <si>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</si>
  <si>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</si>
  <si>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</si>
  <si>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</si>
  <si>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</si>
  <si>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</si>
  <si>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</si>
  <si>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</si>
  <si>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</si>
  <si>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</si>
  <si>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</si>
  <si>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</si>
  <si>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</si>
  <si>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</si>
  <si>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</si>
  <si>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</si>
  <si>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</si>
  <si>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</si>
  <si>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</si>
  <si>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</si>
  <si>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</si>
  <si>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</si>
  <si>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</si>
  <si>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</si>
  <si>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</si>
  <si>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</si>
  <si>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</si>
  <si>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</si>
  <si>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</si>
  <si>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</si>
  <si>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</si>
  <si>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</si>
  <si>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</si>
  <si>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</si>
  <si>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</si>
  <si>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</si>
  <si>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</si>
  <si>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</si>
  <si>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</si>
  <si>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</si>
  <si>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</si>
  <si>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</si>
  <si>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</si>
  <si>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</si>
  <si>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</si>
  <si>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</si>
  <si>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</si>
  <si>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</si>
  <si>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</si>
  <si>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</si>
  <si>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</si>
  <si>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</si>
  <si>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</si>
  <si>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</si>
  <si>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</si>
  <si>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</si>
  <si>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</si>
  <si>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</si>
  <si>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</si>
  <si>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</si>
  <si>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</si>
  <si>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</si>
  <si>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</si>
  <si>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</si>
  <si>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</si>
  <si>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</si>
  <si>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</si>
  <si>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</si>
  <si>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</si>
  <si>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</si>
  <si>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</si>
  <si>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</si>
  <si>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</si>
  <si>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</si>
  <si>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</si>
  <si>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</si>
  <si>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</si>
  <si>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</si>
  <si>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</si>
  <si>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</si>
  <si>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</si>
  <si>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</si>
  <si>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</si>
  <si>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</si>
  <si>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</si>
  <si>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</si>
  <si>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</si>
  <si>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</si>
  <si>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</si>
  <si>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</si>
  <si>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</si>
  <si>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</si>
  <si>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</si>
  <si>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</si>
  <si>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</si>
  <si>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</si>
  <si>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</si>
  <si>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</si>
  <si>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</si>
  <si>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</si>
  <si>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</si>
  <si>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</si>
  <si>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</si>
  <si>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</si>
  <si>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</si>
  <si>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</si>
  <si>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</si>
  <si>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</si>
  <si>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</si>
  <si>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</si>
  <si>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</si>
  <si>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</si>
  <si>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</si>
  <si>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</si>
  <si>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</si>
  <si>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</si>
  <si>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</si>
  <si>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</si>
  <si>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</si>
  <si>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</si>
  <si>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</si>
  <si>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</si>
  <si>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</si>
  <si>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</si>
  <si>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</si>
  <si>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</si>
  <si>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</si>
  <si>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</si>
  <si>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</si>
  <si>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</si>
  <si>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</si>
  <si>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</si>
  <si>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</si>
  <si>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</si>
  <si>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</si>
  <si>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</si>
  <si>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</si>
  <si>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</si>
  <si>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</si>
  <si>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</si>
  <si>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</si>
  <si>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</si>
  <si>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</si>
  <si>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</si>
  <si>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</si>
  <si>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</si>
  <si>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</si>
  <si>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</si>
  <si>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</si>
  <si>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</si>
  <si>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</si>
  <si>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</si>
  <si>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</si>
  <si>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</si>
  <si>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</si>
  <si>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</si>
  <si>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</si>
  <si>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</si>
  <si>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</si>
  <si>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</si>
  <si>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</si>
  <si>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</si>
  <si>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</si>
  <si>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</si>
  <si>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</si>
  <si>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</si>
  <si>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</si>
  <si>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</si>
  <si>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</si>
  <si>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</si>
  <si>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</si>
  <si>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</si>
  <si>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</si>
  <si>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</si>
  <si>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</si>
  <si>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</si>
  <si>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</si>
  <si>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</si>
  <si>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</si>
  <si>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</si>
  <si>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</si>
  <si>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</si>
  <si>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</si>
  <si>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</si>
  <si>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</si>
  <si>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</si>
  <si>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</si>
  <si>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</si>
  <si>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</si>
  <si>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</si>
  <si>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</si>
  <si>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</si>
  <si>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</si>
  <si>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</si>
  <si>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</si>
  <si>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</si>
  <si>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</si>
  <si>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</si>
  <si>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</si>
  <si>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</si>
  <si>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</si>
  <si>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</si>
  <si>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</si>
  <si>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</si>
  <si>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</si>
  <si>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</si>
  <si>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</si>
  <si>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</si>
  <si>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</si>
  <si>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</si>
  <si>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</si>
  <si>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</si>
  <si>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</si>
  <si>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</si>
  <si>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</si>
  <si>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</si>
  <si>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</si>
  <si>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</si>
  <si>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</si>
  <si>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</si>
  <si>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</si>
  <si>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</si>
  <si>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</si>
  <si>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</si>
  <si>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</si>
  <si>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</si>
  <si>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</si>
  <si>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</si>
  <si>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</si>
  <si>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</si>
  <si>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</si>
  <si>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</si>
  <si>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</si>
  <si>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</si>
  <si>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</si>
  <si>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</si>
  <si>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</si>
  <si>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</si>
  <si>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</si>
  <si>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</si>
  <si>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</si>
  <si>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</si>
  <si>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</si>
  <si>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</si>
  <si>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</si>
  <si>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</si>
  <si>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</si>
  <si>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</si>
  <si>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</si>
  <si>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</si>
  <si>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</si>
  <si>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</si>
  <si>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</si>
  <si>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</si>
  <si>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</si>
  <si>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</si>
  <si>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</si>
  <si>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</si>
  <si>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</si>
  <si>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</si>
  <si>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</si>
  <si>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</si>
  <si>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</si>
  <si>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</si>
  <si>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</si>
  <si>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</si>
  <si>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</si>
  <si>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</si>
  <si>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</si>
  <si>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</si>
  <si>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</si>
  <si>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</si>
  <si>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</si>
  <si>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</si>
  <si>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</si>
  <si>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</si>
  <si>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</si>
  <si>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</si>
  <si>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</si>
  <si>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</si>
  <si>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</si>
  <si>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</si>
  <si>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</si>
  <si>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</si>
  <si>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</si>
  <si>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</si>
  <si>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</si>
  <si>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</si>
  <si>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</si>
  <si>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</si>
  <si>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</si>
  <si>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</si>
  <si>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</si>
  <si>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</si>
  <si>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</si>
  <si>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</si>
  <si>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</si>
  <si>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</si>
  <si>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</si>
  <si>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</si>
  <si>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</si>
  <si>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</si>
  <si>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</si>
  <si>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</si>
  <si>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</si>
  <si>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</si>
  <si>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</si>
  <si>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</si>
  <si>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</si>
  <si>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</si>
  <si>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</si>
  <si>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</si>
  <si>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</si>
  <si>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</si>
  <si>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</si>
  <si>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</si>
  <si>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</si>
  <si>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</si>
  <si>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</si>
  <si>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</si>
  <si>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</si>
  <si>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</si>
  <si>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</si>
  <si>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</si>
  <si>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</si>
  <si>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</si>
  <si>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</si>
  <si>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</si>
  <si>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</si>
  <si>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</si>
  <si>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</si>
  <si>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</si>
  <si>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</si>
  <si>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</si>
  <si>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</si>
  <si>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</si>
  <si>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</si>
  <si>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</si>
  <si>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</si>
  <si>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</si>
  <si>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</si>
  <si>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</si>
  <si>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</si>
  <si>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</si>
  <si>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</si>
  <si>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</si>
  <si>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</si>
  <si>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</si>
  <si>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</si>
  <si>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</si>
  <si>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</si>
  <si>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</si>
  <si>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</si>
  <si>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</si>
  <si>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</si>
  <si>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</si>
  <si>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</si>
  <si>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</si>
  <si>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</si>
  <si>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</si>
  <si>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</si>
  <si>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</si>
  <si>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</si>
  <si>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</si>
  <si>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</si>
  <si>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</si>
  <si>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</si>
  <si>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</si>
  <si>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</si>
  <si>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</si>
  <si>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</si>
  <si>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</si>
  <si>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</si>
  <si>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</si>
  <si>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</si>
  <si>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</si>
  <si>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</si>
  <si>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</si>
  <si>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</si>
  <si>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</si>
  <si>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</si>
  <si>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</si>
  <si>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</si>
  <si>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</si>
  <si>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</si>
  <si>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</si>
  <si>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</si>
  <si>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</si>
  <si>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</si>
  <si>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</si>
  <si>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</si>
  <si>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</si>
  <si>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</si>
  <si>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</si>
  <si>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</si>
  <si>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</si>
  <si>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</si>
  <si>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</si>
  <si>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</si>
  <si>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</si>
  <si>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</si>
  <si>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</si>
  <si>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</si>
  <si>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</si>
  <si>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</si>
  <si>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</si>
  <si>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</si>
  <si>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</si>
  <si>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</si>
  <si>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</si>
  <si>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</si>
  <si>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</si>
  <si>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</si>
  <si>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</si>
  <si>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</si>
  <si>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</si>
  <si>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</si>
  <si>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</si>
  <si>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</si>
  <si>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</si>
  <si>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</si>
  <si>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</si>
  <si>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</si>
  <si>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</si>
  <si>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</si>
  <si>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</si>
  <si>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</si>
  <si>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</si>
  <si>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</si>
  <si>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</si>
  <si>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</si>
  <si>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</si>
  <si>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</si>
  <si>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</si>
  <si>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</si>
  <si>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</si>
  <si>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</si>
  <si>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</si>
  <si>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</si>
  <si>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</si>
  <si>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</si>
  <si>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</si>
  <si>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</si>
  <si>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</si>
  <si>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</si>
  <si>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</si>
  <si>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</si>
  <si>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</si>
  <si>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</si>
  <si>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</si>
  <si>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</si>
  <si>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</si>
  <si>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</si>
  <si>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</si>
  <si>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</si>
  <si>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</si>
  <si>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</si>
  <si>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</si>
  <si>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</si>
  <si>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</si>
  <si>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</si>
  <si>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</si>
  <si>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</si>
  <si>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</si>
  <si>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</si>
  <si>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</si>
  <si>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</si>
  <si>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</si>
  <si>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</si>
  <si>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</si>
  <si>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</si>
  <si>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</si>
  <si>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</si>
  <si>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</si>
  <si>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</si>
  <si>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</si>
  <si>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</si>
  <si>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</si>
  <si>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</si>
  <si>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</si>
  <si>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</si>
  <si>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</si>
  <si>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</si>
  <si>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</si>
  <si>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</si>
  <si>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</si>
  <si>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</si>
  <si>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</si>
  <si>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</si>
  <si>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</si>
  <si>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</si>
  <si>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</si>
  <si>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</si>
  <si>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</si>
  <si>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</si>
  <si>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</si>
  <si>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</si>
  <si>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</si>
  <si>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</si>
  <si>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</si>
  <si>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</si>
  <si>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</si>
  <si>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</si>
  <si>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</si>
  <si>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</si>
  <si>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</si>
  <si>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</si>
  <si>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</si>
  <si>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</si>
  <si>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</si>
  <si>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</si>
  <si>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</si>
  <si>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</si>
  <si>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</si>
  <si>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</si>
  <si>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</si>
  <si>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</si>
  <si>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</si>
  <si>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</si>
  <si>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</si>
  <si>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</si>
  <si>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</si>
  <si>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</si>
  <si>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</si>
  <si>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</si>
  <si>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</si>
  <si>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</si>
  <si>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</si>
  <si>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</si>
  <si>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</si>
  <si>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</si>
  <si>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</si>
  <si>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</si>
  <si>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</si>
  <si>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</si>
  <si>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</si>
  <si>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</si>
  <si>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</si>
  <si>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</si>
  <si>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</si>
  <si>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</si>
  <si>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</si>
  <si>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</si>
  <si>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</si>
  <si>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</si>
  <si>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</si>
  <si>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</si>
  <si>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</si>
  <si>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</si>
  <si>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</si>
  <si>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</si>
  <si>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</si>
  <si>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</si>
  <si>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</si>
  <si>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</si>
  <si>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</si>
  <si>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</si>
  <si>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</si>
  <si>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</si>
  <si>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</si>
  <si>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</si>
  <si>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</si>
  <si>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</si>
  <si>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</si>
  <si>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</si>
  <si>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</si>
  <si>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</si>
  <si>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</si>
  <si>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</si>
  <si>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</si>
  <si>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</si>
  <si>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</si>
  <si>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</si>
  <si>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</si>
  <si>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</si>
  <si>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</si>
  <si>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</si>
  <si>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</si>
  <si>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</si>
  <si>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</si>
  <si>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</si>
  <si>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</si>
  <si>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</si>
  <si>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</si>
  <si>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</si>
  <si>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</si>
  <si>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</si>
  <si>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</si>
  <si>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</si>
  <si>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</si>
  <si>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</si>
  <si>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</si>
  <si>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</si>
  <si>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</si>
  <si>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</si>
  <si>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</si>
  <si>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</si>
  <si>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</si>
  <si>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</si>
  <si>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</si>
  <si>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</si>
  <si>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</si>
  <si>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</si>
  <si>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</si>
  <si>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</si>
  <si>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</si>
  <si>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</si>
  <si>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</si>
  <si>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</si>
  <si>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</si>
  <si>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</si>
  <si>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</si>
  <si>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</si>
  <si>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</si>
  <si>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</si>
  <si>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</si>
  <si>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</si>
  <si>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</si>
  <si>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</si>
  <si>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</si>
  <si>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</si>
  <si>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</si>
  <si>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</si>
  <si>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</si>
  <si>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</si>
  <si>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</si>
  <si>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</si>
  <si>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</si>
  <si>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</si>
  <si>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</si>
  <si>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</si>
  <si>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</si>
  <si>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</si>
  <si>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</si>
  <si>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</si>
  <si>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</si>
  <si>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</si>
  <si>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</si>
  <si>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</si>
  <si>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</si>
  <si>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</si>
  <si>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</si>
  <si>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</si>
  <si>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</si>
  <si>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</si>
  <si>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</si>
  <si>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</si>
  <si>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</si>
  <si>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</si>
  <si>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</si>
  <si>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</si>
  <si>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</si>
  <si>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</si>
  <si>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</si>
  <si>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</si>
  <si>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</si>
  <si>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</si>
  <si>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</si>
  <si>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</si>
  <si>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</si>
  <si>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</si>
  <si>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</si>
  <si>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</si>
  <si>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</si>
  <si>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</si>
  <si>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</si>
  <si>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</si>
  <si>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</si>
  <si>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</si>
  <si>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</si>
  <si>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</si>
  <si>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</si>
  <si>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</si>
  <si>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</si>
  <si>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</si>
  <si>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</si>
  <si>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</si>
  <si>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</si>
  <si>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</si>
  <si>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</si>
  <si>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</si>
  <si>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</si>
  <si>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</si>
  <si>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</si>
  <si>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</si>
  <si>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</si>
  <si>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</si>
  <si>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</si>
  <si>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</si>
  <si>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</si>
  <si>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</si>
  <si>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</si>
  <si>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</si>
  <si>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</si>
  <si>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</si>
  <si>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</si>
  <si>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</si>
  <si>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</si>
  <si>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</si>
  <si>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</si>
  <si>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</si>
  <si>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</si>
  <si>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</si>
  <si>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</si>
  <si>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</si>
  <si>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</si>
  <si>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</si>
  <si>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</si>
  <si>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</si>
  <si>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</si>
  <si>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</si>
  <si>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</si>
  <si>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</si>
  <si>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</si>
  <si>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</si>
  <si>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</si>
  <si>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</si>
  <si>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</si>
  <si>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</si>
  <si>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</si>
  <si>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</si>
  <si>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</si>
  <si>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</si>
  <si>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</si>
  <si>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</si>
  <si>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</si>
  <si>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</si>
  <si>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</si>
  <si>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</si>
  <si>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</si>
  <si>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</si>
  <si>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</si>
  <si>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</si>
  <si>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</si>
  <si>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</si>
  <si>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</si>
  <si>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</si>
  <si>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</si>
  <si>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</si>
  <si>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</si>
  <si>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</si>
  <si>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</si>
  <si>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</si>
  <si>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</si>
  <si>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</si>
  <si>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</si>
  <si>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</si>
  <si>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</si>
  <si>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</si>
  <si>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</si>
  <si>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</si>
  <si>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</si>
  <si>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</si>
  <si>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</si>
  <si>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</si>
  <si>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</si>
  <si>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</si>
  <si>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</si>
  <si>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</si>
  <si>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</si>
  <si>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</si>
  <si>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</si>
  <si>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</si>
  <si>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</si>
  <si>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</si>
  <si>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</si>
  <si>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</si>
  <si>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</si>
  <si>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</si>
  <si>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</si>
  <si>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</si>
  <si>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</si>
  <si>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</si>
  <si>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</si>
  <si>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</si>
  <si>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</si>
  <si>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</si>
  <si>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</si>
  <si>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</si>
  <si>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</si>
  <si>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</si>
  <si>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</si>
  <si>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</si>
  <si>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</si>
  <si>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</si>
  <si>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</si>
  <si>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</si>
  <si>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</si>
  <si>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</si>
  <si>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</si>
  <si>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</si>
  <si>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</si>
  <si>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</si>
  <si>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</si>
  <si>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</si>
  <si>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</si>
  <si>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</si>
  <si>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</si>
  <si>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</si>
  <si>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</si>
  <si>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</si>
  <si>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</si>
  <si>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</si>
  <si>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</si>
  <si>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</si>
  <si>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</si>
  <si>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</si>
  <si>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</si>
  <si>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</si>
  <si>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</si>
  <si>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</si>
  <si>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</si>
  <si>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</si>
  <si>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</si>
  <si>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</si>
  <si>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</si>
  <si>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</si>
  <si>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</si>
  <si>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</si>
  <si>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</si>
  <si>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</si>
  <si>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</si>
  <si>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</si>
  <si>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</si>
  <si>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</si>
  <si>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</si>
  <si>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</si>
  <si>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</si>
  <si>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</si>
  <si>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</si>
  <si>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</si>
  <si>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</si>
  <si>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</si>
  <si>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</si>
  <si>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</si>
  <si>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</si>
  <si>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</si>
  <si>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</si>
  <si>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</si>
  <si>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</si>
  <si>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</si>
  <si>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</si>
  <si>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</si>
  <si>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</si>
  <si>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</si>
  <si>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</si>
  <si>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</si>
  <si>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</si>
  <si>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</si>
  <si>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</si>
  <si>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</si>
  <si>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</si>
  <si>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</si>
  <si>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</si>
  <si>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</si>
  <si>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</si>
  <si>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</si>
  <si>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</si>
  <si>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</si>
  <si>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</si>
  <si>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</si>
  <si>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</si>
  <si>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</si>
  <si>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</si>
  <si>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</si>
  <si>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</si>
  <si>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</si>
  <si>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</si>
  <si>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</si>
  <si>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</si>
  <si>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</si>
  <si>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</si>
  <si>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</si>
  <si>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</si>
  <si>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</si>
  <si>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</si>
  <si>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</si>
  <si>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</si>
  <si>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</si>
  <si>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</si>
  <si>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</si>
  <si>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</si>
  <si>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</si>
  <si>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</si>
  <si>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</si>
  <si>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</si>
  <si>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</si>
  <si>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</si>
  <si>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</si>
  <si>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</si>
  <si>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</si>
  <si>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</si>
  <si>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</si>
  <si>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</si>
  <si>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</si>
  <si>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</si>
  <si>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</si>
  <si>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</si>
  <si>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</si>
  <si>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</si>
  <si>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</si>
  <si>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</si>
  <si>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</si>
  <si>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</si>
  <si>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</si>
  <si>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</si>
  <si>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</si>
  <si>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</si>
  <si>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</si>
  <si>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</si>
  <si>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</si>
  <si>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</si>
  <si>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</si>
  <si>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</si>
  <si>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</si>
  <si>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</si>
  <si>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</si>
  <si>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</si>
  <si>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</si>
  <si>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</si>
  <si>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</si>
  <si>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</si>
  <si>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</si>
  <si>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</si>
  <si>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</si>
  <si>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</si>
  <si>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</si>
  <si>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</si>
  <si>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</si>
  <si>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</si>
  <si>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</si>
  <si>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</si>
  <si>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</si>
  <si>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</si>
  <si>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</si>
  <si>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</si>
  <si>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</si>
  <si>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</si>
  <si>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</si>
  <si>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</si>
  <si>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</si>
  <si>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</si>
  <si>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</si>
  <si>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</si>
  <si>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</si>
  <si>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</si>
  <si>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</si>
  <si>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</si>
  <si>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</si>
  <si>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</si>
  <si>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</si>
  <si>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</si>
  <si>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</si>
  <si>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</si>
  <si>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</si>
  <si>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</si>
  <si>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</si>
  <si>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</si>
  <si>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</si>
  <si>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</si>
  <si>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</si>
  <si>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</si>
  <si>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</si>
  <si>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</si>
  <si>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</si>
  <si>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</si>
  <si>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</si>
  <si>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</si>
  <si>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</si>
  <si>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</si>
  <si>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</si>
  <si>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</si>
  <si>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</si>
  <si>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</si>
  <si>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</si>
  <si>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</si>
  <si>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</si>
  <si>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</si>
  <si>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</si>
  <si>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</si>
  <si>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</si>
  <si>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</si>
  <si>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</si>
  <si>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</si>
  <si>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</si>
  <si>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</si>
  <si>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</si>
  <si>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</si>
  <si>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</si>
  <si>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</si>
  <si>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</si>
  <si>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</si>
  <si>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</si>
  <si>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</si>
  <si>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</si>
  <si>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</si>
  <si>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</si>
  <si>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</si>
  <si>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</si>
  <si>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</si>
  <si>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</si>
  <si>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</si>
  <si>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</si>
  <si>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</si>
  <si>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</si>
  <si>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</si>
  <si>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</si>
  <si>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</si>
  <si>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</si>
  <si>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</si>
  <si>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</si>
  <si>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</si>
  <si>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</si>
  <si>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</si>
  <si>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</si>
  <si>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</si>
  <si>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</si>
  <si>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</si>
  <si>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</si>
  <si>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</si>
  <si>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</si>
  <si>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</si>
  <si>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</si>
  <si>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</si>
  <si>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</si>
  <si>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</si>
  <si>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</si>
  <si>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</si>
  <si>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</si>
  <si>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</si>
  <si>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</si>
  <si>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</si>
  <si>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</si>
  <si>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</si>
  <si>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</si>
  <si>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</si>
  <si>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</si>
  <si>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</si>
  <si>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</si>
  <si>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</si>
  <si>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</si>
  <si>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</si>
  <si>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</si>
  <si>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</si>
  <si>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</si>
  <si>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</si>
  <si>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</si>
  <si>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</si>
  <si>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</si>
  <si>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</si>
  <si>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</si>
  <si>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</si>
  <si>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</si>
  <si>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</si>
  <si>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</si>
  <si>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</si>
  <si>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</si>
  <si>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</si>
  <si>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</si>
  <si>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</si>
  <si>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</si>
  <si>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</si>
  <si>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</si>
  <si>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</si>
  <si>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</si>
  <si>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</si>
  <si>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</si>
  <si>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</si>
  <si>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</si>
  <si>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</si>
  <si>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</si>
  <si>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</si>
  <si>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</si>
  <si>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</si>
  <si>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</si>
  <si>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</si>
  <si>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</si>
  <si>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</si>
  <si>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</si>
  <si>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</si>
  <si>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</si>
  <si>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</si>
  <si>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</si>
  <si>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</si>
  <si>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</si>
  <si>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</si>
  <si>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</si>
  <si>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</si>
  <si>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</si>
  <si>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</si>
  <si>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</si>
  <si>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</si>
  <si>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</si>
  <si>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</si>
  <si>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</si>
  <si>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</si>
  <si>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</si>
  <si>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</si>
  <si>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</si>
  <si>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</si>
  <si>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</si>
  <si>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</si>
  <si>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</si>
  <si>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</si>
  <si>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</si>
  <si>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</si>
  <si>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</si>
  <si>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</si>
  <si>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</si>
  <si>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</si>
  <si>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</si>
  <si>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</si>
  <si>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</si>
  <si>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</si>
  <si>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</si>
  <si>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</si>
  <si>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</si>
  <si>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</si>
  <si>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</si>
  <si>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</si>
  <si>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</si>
  <si>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</si>
  <si>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</si>
  <si>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</si>
  <si>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</si>
  <si>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</si>
  <si>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</si>
  <si>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</si>
  <si>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</si>
  <si>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</si>
  <si>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</si>
  <si>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</si>
  <si>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</si>
  <si>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</si>
  <si>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</si>
  <si>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</si>
  <si>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</si>
  <si>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</si>
  <si>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</si>
  <si>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</si>
  <si>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</si>
  <si>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</si>
  <si>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</si>
  <si>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</si>
  <si>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</si>
  <si>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</si>
  <si>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</si>
  <si>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</si>
  <si>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</si>
  <si>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</si>
  <si>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</si>
  <si>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</si>
  <si>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</si>
  <si>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</si>
  <si>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</si>
  <si>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</si>
  <si>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</si>
  <si>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</si>
  <si>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</si>
  <si>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</si>
  <si>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</si>
  <si>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</si>
  <si>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</si>
  <si>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</si>
  <si>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</si>
  <si>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</si>
  <si>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</si>
  <si>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</si>
  <si>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</si>
  <si>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</si>
  <si>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</si>
  <si>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</si>
  <si>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</si>
  <si>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</si>
  <si>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</si>
  <si>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</si>
  <si>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</si>
  <si>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</si>
  <si>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</si>
  <si>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</si>
  <si>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</si>
  <si>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</si>
  <si>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</si>
  <si>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</si>
  <si>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</si>
  <si>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</si>
  <si>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</si>
  <si>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</si>
  <si>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</si>
  <si>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</si>
  <si>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</si>
  <si>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</si>
  <si>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</si>
  <si>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</si>
  <si>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</si>
  <si>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</si>
  <si>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</si>
  <si>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</si>
  <si>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</si>
  <si>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</si>
  <si>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</si>
  <si>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</si>
  <si>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</si>
  <si>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</si>
  <si>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</si>
  <si>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</si>
  <si>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</si>
  <si>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</si>
  <si>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</si>
  <si>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</si>
  <si>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</si>
  <si>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</si>
  <si>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</si>
  <si>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</si>
  <si>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</si>
  <si>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</si>
  <si>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</si>
  <si>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</si>
  <si>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</si>
  <si>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</si>
  <si>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</si>
  <si>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</si>
  <si>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</si>
  <si>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</si>
  <si>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</si>
  <si>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</si>
  <si>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</si>
  <si>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</si>
  <si>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</si>
  <si>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</si>
  <si>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</si>
  <si>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</si>
  <si>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</si>
  <si>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</si>
  <si>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</si>
  <si>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</si>
  <si>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</si>
  <si>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</si>
  <si>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</si>
  <si>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</si>
  <si>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</si>
  <si>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</si>
  <si>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</si>
  <si>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</si>
  <si>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</si>
  <si>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</si>
  <si>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</si>
  <si>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</si>
  <si>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</si>
  <si>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</si>
  <si>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</si>
  <si>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</si>
  <si>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</si>
  <si>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</si>
  <si>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</si>
  <si>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</si>
  <si>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</si>
  <si>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</si>
  <si>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</si>
  <si>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</si>
  <si>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</si>
  <si>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</si>
  <si>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</si>
  <si>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</si>
  <si>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</si>
  <si>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</si>
  <si>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</si>
  <si>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</si>
  <si>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</si>
  <si>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</si>
  <si>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</si>
  <si>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</si>
  <si>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</si>
  <si>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</si>
  <si>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</si>
  <si>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</si>
  <si>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</si>
  <si>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</si>
  <si>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</si>
  <si>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</si>
  <si>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</si>
  <si>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</si>
  <si>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</si>
  <si>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</si>
  <si>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</si>
  <si>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</si>
  <si>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</si>
  <si>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</si>
  <si>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</si>
  <si>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</si>
  <si>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</si>
  <si>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</si>
  <si>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</si>
  <si>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</si>
  <si>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</si>
  <si>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</si>
  <si>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</si>
  <si>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</si>
  <si>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</si>
  <si>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</si>
  <si>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</si>
  <si>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</si>
  <si>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</si>
  <si>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</si>
  <si>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</si>
  <si>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</si>
  <si>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</si>
  <si>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</si>
  <si>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</si>
  <si>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</si>
  <si>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</si>
  <si>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</si>
  <si>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</si>
  <si>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</si>
  <si>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</si>
  <si>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</si>
  <si>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</si>
  <si>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</si>
  <si>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</si>
  <si>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</si>
  <si>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</si>
  <si>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</si>
  <si>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</si>
  <si>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</si>
  <si>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</si>
  <si>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</si>
  <si>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</si>
  <si>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</si>
  <si>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</si>
  <si>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</si>
  <si>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</si>
  <si>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</si>
  <si>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</si>
  <si>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</si>
  <si>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</si>
  <si>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</si>
  <si>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</si>
  <si>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</si>
  <si>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</si>
  <si>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</si>
  <si>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</si>
  <si>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</si>
  <si>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</si>
  <si>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</si>
  <si>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</si>
  <si>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</si>
  <si>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</si>
  <si>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</si>
  <si>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</si>
  <si>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</si>
  <si>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</si>
  <si>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</si>
  <si>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</si>
  <si>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</si>
  <si>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</si>
  <si>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</si>
  <si>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</si>
  <si>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</si>
  <si>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</si>
  <si>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</si>
  <si>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</si>
  <si>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</si>
  <si>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</si>
  <si>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</si>
  <si>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</si>
  <si>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</si>
  <si>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</si>
  <si>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</si>
  <si>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</si>
  <si>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</si>
  <si>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</si>
  <si>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</si>
  <si>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</si>
  <si>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</si>
  <si>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</si>
  <si>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</si>
  <si>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</si>
  <si>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</si>
  <si>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</si>
  <si>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</si>
  <si>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</si>
  <si>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</si>
  <si>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</si>
  <si>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</si>
  <si>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</si>
  <si>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</si>
  <si>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</si>
  <si>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</si>
  <si>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</si>
  <si>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</si>
  <si>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</si>
  <si>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</si>
  <si>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</si>
  <si>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</si>
  <si>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</si>
  <si>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</si>
  <si>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</si>
  <si>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</si>
  <si>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</si>
  <si>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</si>
  <si>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</si>
  <si>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</si>
  <si>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</si>
  <si>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</si>
  <si>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</si>
  <si>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</si>
  <si>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</si>
  <si>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</si>
  <si>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</si>
  <si>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</si>
  <si>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</si>
  <si>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</si>
  <si>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</si>
  <si>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</si>
  <si>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</si>
  <si>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</si>
  <si>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</si>
  <si>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</si>
  <si>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</si>
  <si>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</si>
  <si>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</si>
  <si>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</si>
  <si>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</si>
  <si>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</si>
  <si>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</si>
  <si>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</si>
  <si>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</si>
  <si>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</si>
  <si>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</si>
  <si>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</si>
  <si>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</si>
  <si>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</si>
  <si>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</si>
  <si>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</si>
  <si>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</si>
  <si>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</si>
  <si>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</si>
  <si>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</si>
  <si>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</si>
  <si>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</si>
  <si>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</si>
  <si>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</si>
  <si>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</si>
  <si>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</si>
  <si>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</si>
  <si>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</si>
  <si>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</si>
  <si>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</si>
  <si>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</si>
  <si>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</si>
  <si>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</si>
  <si>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</si>
  <si>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</si>
  <si>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</si>
  <si>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</si>
  <si>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</si>
  <si>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</si>
  <si>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</si>
  <si>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</si>
  <si>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</si>
  <si>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</si>
  <si>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</si>
  <si>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</si>
  <si>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</si>
  <si>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</si>
  <si>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</si>
  <si>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</si>
  <si>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</si>
  <si>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</si>
  <si>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</si>
  <si>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</si>
  <si>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</si>
  <si>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</si>
  <si>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</si>
  <si>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</si>
  <si>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</si>
  <si>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</si>
  <si>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</si>
  <si>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</si>
  <si>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</si>
  <si>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</si>
  <si>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</si>
  <si>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</si>
  <si>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</si>
  <si>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</si>
  <si>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</si>
  <si>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</si>
  <si>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</si>
  <si>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</si>
  <si>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</si>
  <si>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</si>
  <si>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</si>
  <si>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</si>
  <si>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</si>
  <si>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</si>
  <si>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</si>
  <si>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</si>
  <si>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</si>
  <si>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</si>
  <si>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</si>
  <si>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</si>
  <si>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</si>
  <si>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</si>
  <si>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</si>
  <si>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</si>
  <si>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</si>
  <si>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</si>
  <si>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</si>
  <si>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</si>
  <si>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</si>
  <si>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</si>
  <si>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</si>
  <si>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</si>
  <si>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</si>
  <si>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</si>
  <si>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</si>
  <si>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</si>
  <si>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</si>
  <si>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</si>
  <si>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</si>
  <si>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</si>
  <si>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</si>
  <si>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</si>
  <si>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</si>
  <si>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</si>
  <si>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</si>
  <si>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</si>
  <si>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</si>
  <si>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</si>
  <si>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</si>
  <si>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</si>
  <si>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</si>
  <si>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</si>
  <si>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</si>
  <si>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</si>
  <si>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</si>
  <si>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</si>
  <si>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</si>
  <si>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</si>
  <si>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</si>
  <si>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</si>
  <si>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</si>
  <si>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</si>
  <si>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</si>
  <si>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</si>
  <si>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</si>
  <si>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</si>
  <si>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</si>
  <si>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</si>
  <si>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</si>
  <si>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</si>
  <si>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</si>
  <si>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</si>
  <si>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</si>
  <si>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</si>
  <si>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</si>
  <si>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</si>
  <si>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</si>
  <si>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</si>
  <si>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</si>
  <si>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</si>
  <si>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</si>
  <si>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</si>
  <si>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</si>
  <si>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</si>
  <si>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</si>
  <si>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</si>
  <si>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</si>
  <si>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</si>
  <si>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</si>
  <si>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</si>
  <si>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</si>
  <si>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</si>
  <si>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</si>
  <si>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</si>
  <si>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</si>
  <si>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</si>
  <si>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</si>
  <si>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</si>
  <si>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</si>
  <si>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</si>
  <si>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</si>
  <si>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</si>
  <si>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</si>
  <si>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</si>
  <si>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</si>
  <si>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</si>
  <si>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</si>
  <si>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</si>
  <si>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</si>
  <si>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</si>
  <si>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</si>
  <si>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</si>
  <si>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</si>
  <si>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</si>
  <si>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</si>
  <si>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</si>
  <si>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</si>
  <si>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</si>
  <si>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</si>
  <si>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</si>
  <si>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</si>
  <si>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</si>
  <si>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</si>
  <si>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</si>
  <si>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</si>
  <si>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</si>
  <si>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</si>
  <si>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</si>
  <si>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</si>
  <si>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</si>
  <si>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</si>
  <si>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</si>
  <si>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</si>
  <si>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</si>
  <si>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</si>
  <si>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</si>
  <si>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</si>
  <si>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</si>
  <si>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</si>
  <si>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</si>
  <si>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</si>
  <si>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</si>
  <si>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</si>
  <si>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</si>
  <si>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</si>
  <si>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</si>
  <si>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</si>
  <si>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</si>
  <si>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</si>
  <si>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</si>
  <si>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</si>
  <si>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</si>
  <si>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</si>
  <si>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</si>
  <si>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</si>
  <si>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</si>
  <si>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</si>
  <si>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</si>
  <si>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</si>
  <si>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</si>
  <si>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</si>
  <si>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</si>
  <si>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</si>
  <si>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</si>
  <si>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</si>
  <si>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</si>
  <si>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</si>
  <si>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</si>
  <si>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</si>
  <si>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</si>
  <si>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</si>
  <si>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</si>
  <si>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</si>
  <si>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</si>
  <si>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</si>
  <si>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</si>
  <si>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</si>
  <si>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</si>
  <si>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</si>
  <si>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</si>
  <si>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</si>
  <si>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</si>
  <si>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</si>
  <si>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</si>
  <si>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</si>
  <si>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</si>
  <si>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</si>
  <si>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</si>
  <si>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</si>
  <si>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</si>
  <si>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</si>
  <si>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</si>
  <si>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</si>
  <si>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</si>
  <si>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</si>
  <si>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</si>
  <si>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</si>
  <si>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</si>
  <si>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</si>
  <si>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</si>
  <si>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</si>
  <si>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</si>
  <si>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</si>
  <si>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</si>
  <si>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</si>
  <si>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</si>
  <si>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</si>
  <si>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</si>
  <si>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</si>
  <si>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</si>
  <si>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</si>
  <si>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</si>
  <si>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</si>
  <si>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</si>
  <si>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</si>
  <si>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</si>
  <si>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</si>
  <si>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</si>
  <si>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</si>
  <si>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</si>
  <si>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</si>
  <si>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</si>
  <si>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</si>
  <si>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</si>
  <si>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</si>
  <si>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</si>
  <si>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</si>
  <si>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</si>
  <si>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</si>
  <si>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</si>
  <si>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</si>
  <si>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</si>
  <si>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</si>
  <si>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</si>
  <si>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</si>
  <si>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</si>
  <si>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</si>
  <si>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</si>
  <si>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</si>
  <si>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</si>
  <si>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</si>
  <si>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</si>
  <si>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</si>
  <si>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</si>
  <si>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</si>
  <si>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</si>
  <si>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</si>
  <si>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</si>
  <si>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</si>
  <si>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</si>
  <si>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</si>
  <si>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</si>
  <si>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</si>
  <si>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</si>
  <si>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</si>
  <si>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</si>
  <si>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</si>
  <si>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</si>
  <si>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</si>
  <si>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</si>
  <si>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</si>
  <si>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</si>
  <si>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</si>
  <si>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</si>
  <si>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</si>
  <si>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</si>
  <si>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</si>
  <si>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</si>
  <si>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</si>
  <si>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</si>
  <si>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</si>
  <si>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</si>
  <si>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</si>
  <si>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</si>
  <si>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</si>
  <si>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</si>
  <si>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</si>
  <si>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</si>
  <si>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</si>
  <si>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</si>
  <si>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</si>
  <si>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</si>
  <si>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</si>
  <si>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</si>
  <si>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</si>
  <si>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</si>
  <si>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</si>
  <si>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</si>
  <si>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</si>
  <si>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</si>
  <si>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</si>
  <si>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</si>
  <si>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</si>
  <si>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</si>
  <si>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</si>
  <si>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</si>
  <si>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</si>
  <si>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</si>
  <si>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</si>
  <si>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</si>
  <si>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</si>
  <si>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</si>
  <si>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</si>
  <si>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</si>
  <si>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</si>
  <si>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</si>
  <si>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</si>
  <si>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</si>
  <si>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</si>
  <si>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</si>
  <si>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</si>
  <si>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</si>
  <si>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</si>
  <si>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</si>
  <si>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</si>
  <si>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</si>
  <si>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</si>
  <si>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</si>
  <si>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</si>
  <si>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</si>
  <si>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</si>
  <si>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</si>
  <si>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</si>
  <si>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</si>
  <si>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</si>
  <si>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</si>
  <si>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</si>
  <si>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</si>
  <si>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</si>
  <si>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</si>
  <si>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</si>
  <si>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</si>
  <si>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</si>
  <si>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</si>
  <si>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</si>
  <si>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</si>
  <si>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</si>
  <si>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</si>
  <si>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</si>
  <si>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</si>
  <si>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</si>
  <si>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</si>
  <si>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</si>
  <si>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</si>
  <si>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</si>
  <si>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</si>
  <si>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</si>
  <si>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</si>
  <si>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</si>
  <si>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</si>
  <si>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</si>
  <si>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</si>
  <si>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</si>
  <si>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</si>
  <si>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</si>
  <si>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</si>
  <si>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</si>
  <si>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</si>
  <si>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</si>
  <si>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</si>
  <si>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</si>
  <si>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</si>
  <si>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</si>
  <si>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</si>
  <si>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</si>
  <si>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</si>
  <si>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</si>
  <si>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</si>
  <si>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</si>
  <si>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</si>
  <si>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</si>
  <si>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</si>
  <si>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</si>
  <si>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</si>
  <si>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</si>
  <si>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</si>
  <si>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</si>
  <si>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</si>
  <si>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</si>
  <si>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</si>
  <si>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</si>
  <si>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</si>
  <si>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</si>
  <si>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</si>
  <si>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</si>
  <si>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</si>
  <si>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</si>
  <si>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</si>
  <si>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</si>
  <si>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</si>
  <si>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</si>
  <si>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</si>
  <si>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</si>
  <si>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</si>
  <si>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</si>
  <si>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</si>
  <si>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</si>
  <si>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</si>
  <si>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</si>
  <si>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</si>
  <si>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</si>
  <si>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</si>
  <si>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</si>
  <si>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</si>
  <si>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</si>
  <si>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</si>
  <si>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</si>
  <si>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</si>
  <si>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</si>
  <si>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</si>
  <si>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</si>
  <si>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</si>
  <si>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</si>
  <si>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</si>
  <si>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</si>
  <si>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</si>
  <si>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</si>
  <si>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</si>
  <si>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</si>
  <si>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</si>
  <si>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</si>
  <si>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</si>
  <si>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</si>
  <si>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</si>
  <si>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</si>
  <si>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</si>
  <si>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</si>
  <si>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</si>
  <si>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</si>
  <si>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</si>
  <si>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</si>
  <si>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</si>
  <si>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</si>
  <si>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</si>
  <si>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</si>
  <si>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</si>
  <si>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</si>
  <si>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</si>
  <si>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</si>
  <si>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</si>
  <si>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</si>
  <si>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</si>
  <si>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</si>
  <si>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</si>
  <si>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</si>
  <si>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</si>
  <si>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</si>
  <si>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</si>
  <si>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</si>
  <si>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</si>
  <si>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</si>
  <si>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</si>
  <si>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</si>
  <si>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</si>
  <si>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</si>
  <si>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</si>
  <si>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</si>
  <si>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</si>
  <si>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</si>
  <si>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</si>
  <si>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</si>
  <si>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</si>
  <si>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</si>
  <si>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</si>
  <si>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</si>
  <si>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</si>
  <si>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</si>
  <si>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</si>
  <si>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</si>
  <si>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</si>
  <si>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</si>
  <si>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</si>
  <si>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</si>
  <si>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</si>
  <si>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</si>
  <si>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</si>
  <si>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</si>
  <si>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</si>
  <si>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</si>
  <si>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</si>
  <si>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</si>
  <si>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</si>
  <si>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</si>
  <si>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</si>
  <si>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</si>
  <si>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</si>
  <si>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</si>
  <si>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</si>
  <si>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</si>
  <si>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</si>
  <si>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</si>
  <si>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</si>
  <si>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</si>
  <si>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</si>
  <si>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</si>
  <si>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</si>
  <si>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</si>
  <si>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</si>
  <si>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</si>
  <si>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</si>
  <si>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</si>
  <si>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</si>
  <si>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</si>
  <si>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</si>
  <si>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</si>
  <si>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</si>
  <si>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</si>
  <si>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</si>
  <si>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</si>
  <si>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</si>
  <si>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</si>
  <si>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</si>
  <si>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</si>
  <si>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</si>
  <si>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</si>
  <si>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</si>
  <si>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</si>
  <si>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</si>
  <si>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</si>
  <si>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</si>
  <si>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</si>
  <si>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</si>
  <si>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</si>
  <si>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</si>
  <si>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</si>
  <si>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</si>
  <si>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</si>
  <si>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</si>
  <si>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</si>
  <si>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</si>
  <si>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</si>
  <si>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</si>
  <si>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</si>
  <si>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</si>
  <si>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</si>
  <si>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</si>
  <si>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</si>
  <si>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</si>
  <si>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</si>
  <si>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</si>
  <si>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</si>
  <si>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</si>
  <si>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</si>
  <si>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</si>
  <si>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</si>
  <si>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</si>
  <si>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</si>
  <si>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</si>
  <si>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</si>
  <si>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</si>
  <si>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</si>
  <si>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</si>
  <si>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</si>
  <si>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</si>
  <si>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</si>
  <si>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</si>
  <si>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</si>
  <si>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</si>
  <si>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</si>
  <si>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</si>
  <si>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</si>
  <si>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</si>
  <si>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</si>
  <si>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</si>
  <si>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</si>
  <si>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</si>
  <si>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</si>
  <si>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</si>
  <si>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</si>
  <si>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</si>
  <si>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</si>
  <si>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</si>
  <si>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</si>
  <si>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</si>
  <si>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</si>
  <si>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</si>
  <si>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</si>
  <si>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</si>
  <si>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</si>
  <si>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</si>
  <si>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</si>
  <si>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</si>
  <si>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</si>
  <si>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</si>
  <si>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</si>
  <si>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</si>
  <si>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</si>
  <si>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</si>
  <si>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</si>
  <si>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</si>
  <si>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</si>
  <si>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</si>
  <si>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</si>
  <si>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</si>
  <si>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</si>
  <si>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</si>
  <si>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</si>
  <si>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</si>
  <si>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</si>
  <si>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</si>
  <si>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</si>
  <si>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</si>
  <si>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</si>
  <si>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</si>
  <si>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</si>
  <si>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</si>
  <si>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</si>
  <si>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</si>
  <si>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</si>
  <si>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</si>
  <si>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</si>
  <si>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</si>
  <si>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</si>
  <si>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</si>
  <si>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</si>
  <si>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</si>
  <si>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</si>
  <si>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</si>
  <si>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</si>
  <si>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</si>
  <si>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</si>
  <si>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</si>
  <si>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</si>
  <si>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</si>
  <si>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</si>
  <si>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</si>
  <si>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</si>
  <si>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</si>
  <si>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</si>
  <si>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</si>
  <si>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</si>
  <si>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</si>
  <si>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</si>
  <si>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</si>
  <si>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</si>
  <si>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</si>
  <si>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</si>
  <si>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</si>
  <si>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</si>
  <si>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</si>
  <si>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</si>
  <si>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</si>
  <si>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</si>
  <si>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</si>
  <si>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</si>
  <si>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</si>
  <si>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</si>
  <si>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</si>
  <si>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</si>
  <si>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</si>
  <si>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</si>
  <si>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</si>
  <si>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</si>
  <si>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</si>
  <si>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</si>
  <si>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</si>
  <si>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</si>
  <si>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</si>
  <si>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</si>
  <si>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</si>
  <si>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</si>
  <si>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</si>
  <si>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</si>
  <si>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</si>
  <si>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</si>
  <si>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</si>
  <si>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</si>
  <si>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</si>
  <si>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</si>
  <si>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</si>
  <si>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</si>
  <si>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</si>
  <si>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</si>
  <si>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</si>
  <si>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</si>
  <si>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</si>
  <si>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</si>
  <si>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</si>
  <si>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</si>
  <si>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</si>
  <si>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</si>
  <si>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</si>
  <si>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</si>
  <si>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</si>
  <si>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</si>
  <si>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</si>
  <si>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</si>
  <si>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</si>
  <si>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</si>
  <si>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</si>
  <si>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</si>
  <si>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</si>
  <si>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</si>
  <si>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</si>
  <si>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</si>
  <si>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</si>
  <si>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</si>
  <si>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</si>
  <si>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</si>
  <si>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</si>
  <si>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</si>
  <si>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</si>
  <si>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</si>
  <si>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</si>
  <si>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</si>
  <si>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</si>
  <si>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</si>
  <si>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</si>
  <si>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</si>
  <si>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</si>
  <si>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</si>
  <si>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</si>
  <si>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</si>
  <si>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</si>
  <si>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</si>
  <si>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</si>
  <si>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</si>
  <si>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</si>
  <si>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</si>
  <si>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</si>
  <si>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</si>
  <si>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</si>
  <si>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</si>
  <si>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</si>
  <si>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</si>
  <si>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</si>
  <si>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</si>
  <si>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</si>
  <si>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</si>
  <si>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</si>
  <si>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</si>
  <si>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</si>
  <si>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</si>
  <si>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</si>
  <si>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</si>
  <si>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</si>
  <si>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</si>
  <si>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</si>
  <si>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</si>
  <si>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</si>
  <si>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</si>
  <si>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</si>
  <si>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</si>
  <si>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</si>
  <si>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</si>
  <si>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</si>
  <si>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</si>
  <si>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</si>
  <si>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</si>
  <si>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</si>
  <si>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</si>
  <si>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</si>
  <si>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</si>
  <si>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</si>
  <si>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</si>
  <si>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</si>
  <si>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</si>
  <si>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</si>
  <si>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</si>
  <si>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</si>
  <si>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</si>
  <si>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</si>
  <si>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</si>
  <si>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</si>
  <si>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</si>
  <si>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</si>
  <si>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</si>
  <si>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</si>
  <si>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</si>
  <si>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</si>
  <si>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</si>
  <si>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</si>
  <si>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</si>
  <si>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</si>
  <si>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</si>
  <si>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</si>
  <si>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</si>
  <si>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</si>
  <si>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</si>
  <si>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</si>
  <si>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</si>
  <si>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</si>
  <si>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</si>
  <si>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</si>
  <si>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</si>
  <si>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</si>
  <si>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</si>
  <si>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</si>
  <si>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</si>
  <si>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</si>
  <si>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</si>
  <si>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</si>
  <si>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</si>
  <si>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</si>
  <si>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</si>
  <si>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</si>
  <si>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</si>
  <si>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</si>
  <si>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</si>
  <si>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</si>
  <si>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</si>
  <si>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</si>
  <si>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</si>
  <si>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</si>
  <si>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</si>
  <si>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</si>
  <si>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</si>
  <si>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</si>
  <si>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</si>
  <si>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</si>
  <si>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</si>
  <si>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</si>
  <si>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</si>
  <si>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</si>
  <si>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</si>
  <si>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</si>
  <si>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</si>
  <si>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</si>
  <si>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</si>
  <si>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</si>
  <si>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</si>
  <si>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</si>
  <si>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</si>
  <si>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</si>
  <si>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</si>
  <si>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</si>
  <si>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</si>
  <si>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</si>
  <si>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</si>
  <si>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</si>
  <si>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</si>
  <si>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</si>
  <si>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</si>
  <si>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</si>
  <si>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</si>
  <si>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</si>
  <si>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</si>
  <si>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</si>
  <si>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</si>
  <si>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</si>
  <si>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</si>
  <si>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</si>
  <si>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</si>
  <si>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</si>
  <si>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</si>
  <si>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</si>
  <si>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</si>
  <si>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</si>
  <si>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</si>
  <si>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</si>
  <si>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</si>
  <si>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</si>
  <si>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</si>
  <si>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</si>
  <si>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</si>
  <si>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</si>
  <si>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</si>
  <si>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</si>
  <si>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</si>
  <si>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</si>
  <si>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</si>
  <si>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</si>
  <si>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</si>
  <si>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</si>
  <si>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</si>
  <si>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</si>
  <si>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</si>
  <si>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</si>
  <si>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</si>
  <si>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</si>
  <si>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</si>
  <si>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</si>
  <si>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</si>
  <si>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</si>
  <si>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</si>
  <si>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</si>
  <si>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</si>
  <si>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</si>
  <si>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</si>
  <si>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</si>
  <si>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</si>
  <si>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</si>
  <si>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</si>
  <si>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</si>
  <si>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</si>
  <si>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</si>
  <si>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</si>
  <si>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</si>
  <si>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</si>
  <si>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</si>
  <si>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</si>
  <si>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</si>
  <si>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</si>
  <si>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</si>
  <si>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</si>
  <si>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</si>
  <si>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</si>
  <si>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</si>
  <si>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</si>
  <si>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</si>
  <si>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</si>
  <si>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</si>
  <si>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</si>
  <si>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</si>
  <si>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</si>
  <si>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</si>
  <si>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</si>
  <si>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</si>
  <si>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</si>
  <si>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</si>
  <si>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</si>
  <si>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</si>
  <si>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</si>
  <si>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</si>
  <si>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</si>
  <si>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</si>
  <si>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</si>
  <si>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</si>
  <si>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</si>
  <si>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</si>
  <si>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</si>
  <si>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</si>
  <si>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</si>
  <si>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</si>
  <si>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</si>
  <si>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</si>
  <si>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</si>
  <si>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</si>
  <si>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</si>
  <si>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</si>
  <si>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</si>
  <si>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</si>
  <si>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</si>
  <si>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</si>
  <si>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</si>
  <si>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</si>
  <si>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</si>
  <si>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</si>
  <si>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</si>
  <si>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</si>
  <si>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</si>
  <si>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</si>
  <si>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</si>
  <si>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</si>
  <si>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</si>
  <si>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</si>
  <si>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</si>
  <si>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</si>
  <si>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</si>
  <si>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</si>
  <si>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</si>
  <si>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</si>
  <si>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</si>
  <si>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</si>
  <si>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</si>
  <si>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</si>
  <si>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</si>
  <si>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</si>
  <si>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</si>
  <si>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</si>
  <si>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</si>
  <si>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</si>
  <si>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</si>
  <si>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</si>
  <si>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</si>
  <si>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</si>
  <si>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</si>
  <si>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</si>
  <si>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</si>
  <si>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</si>
  <si>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</si>
  <si>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</si>
  <si>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</si>
  <si>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</si>
  <si>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</si>
  <si>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</si>
  <si>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</si>
  <si>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</si>
  <si>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</si>
  <si>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</si>
  <si>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</si>
  <si>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</si>
  <si>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</si>
  <si>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</si>
  <si>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</si>
  <si>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</si>
  <si>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</si>
  <si>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</si>
  <si>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</si>
  <si>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</si>
  <si>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</si>
  <si>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</si>
  <si>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</si>
  <si>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</si>
  <si>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</si>
  <si>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</si>
  <si>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</si>
  <si>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</si>
  <si>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</si>
  <si>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</si>
  <si>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</si>
  <si>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</si>
  <si>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</si>
  <si>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</si>
  <si>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</si>
  <si>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</si>
  <si>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</si>
  <si>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</si>
  <si>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</si>
  <si>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</si>
  <si>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</si>
  <si>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</si>
  <si>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</si>
  <si>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</si>
  <si>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</si>
  <si>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</si>
  <si>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</si>
  <si>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</si>
  <si>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</si>
  <si>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</si>
  <si>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</si>
  <si>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</si>
  <si>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</si>
  <si>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</si>
  <si>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</si>
  <si>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</si>
  <si>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</si>
  <si>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</si>
  <si>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</si>
  <si>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</si>
  <si>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</si>
  <si>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</si>
  <si>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</si>
  <si>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</si>
  <si>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</si>
  <si>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</si>
  <si>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</si>
  <si>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</si>
  <si>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</si>
  <si>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</si>
  <si>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</si>
  <si>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</si>
  <si>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</si>
  <si>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</si>
  <si>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</si>
  <si>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</si>
  <si>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</si>
  <si>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</si>
  <si>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</si>
  <si>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</si>
  <si>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</si>
  <si>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</si>
  <si>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</si>
  <si>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</si>
  <si>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</si>
  <si>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</si>
  <si>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</si>
  <si>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</si>
  <si>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</si>
  <si>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</si>
  <si>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</si>
  <si>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</si>
  <si>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</si>
  <si>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</si>
  <si>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</si>
  <si>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</si>
  <si>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</si>
  <si>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</si>
  <si>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</si>
  <si>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</si>
  <si>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</si>
  <si>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</si>
  <si>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</si>
  <si>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</si>
  <si>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</si>
  <si>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</si>
  <si>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</si>
  <si>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</si>
  <si>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</si>
  <si>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</si>
  <si>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</si>
  <si>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</si>
  <si>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</si>
  <si>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</si>
  <si>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</si>
  <si>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</si>
  <si>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</si>
  <si>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</si>
  <si>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</si>
  <si>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</si>
  <si>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</si>
  <si>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</si>
  <si>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</si>
  <si>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</si>
  <si>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</si>
  <si>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</si>
  <si>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</si>
  <si>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</si>
  <si>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</si>
  <si>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</si>
  <si>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</si>
  <si>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</si>
  <si>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</si>
  <si>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</si>
  <si>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</si>
  <si>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</si>
  <si>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</si>
  <si>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</si>
  <si>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</si>
  <si>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</si>
  <si>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</si>
  <si>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</si>
  <si>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</si>
  <si>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</si>
  <si>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</si>
  <si>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</si>
  <si>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</si>
  <si>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</si>
  <si>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</si>
  <si>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</si>
  <si>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</si>
  <si>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</si>
  <si>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</si>
  <si>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</si>
  <si>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</si>
  <si>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</si>
  <si>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</si>
  <si>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</si>
  <si>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</si>
  <si>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</si>
  <si>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</si>
  <si>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</si>
  <si>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</si>
  <si>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</si>
  <si>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</si>
  <si>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</si>
  <si>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</si>
  <si>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</si>
  <si>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</si>
  <si>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</si>
  <si>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</si>
  <si>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</si>
  <si>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</si>
  <si>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</si>
  <si>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</si>
  <si>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</si>
  <si>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</si>
  <si>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</si>
  <si>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</si>
  <si>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</si>
  <si>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</si>
  <si>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</si>
  <si>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</si>
  <si>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</si>
  <si>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</si>
  <si>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</si>
  <si>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</si>
  <si>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</si>
  <si>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</si>
  <si>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</si>
  <si>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</si>
  <si>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</si>
  <si>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</si>
  <si>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</si>
  <si>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</si>
  <si>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</si>
  <si>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</si>
  <si>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</si>
  <si>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</si>
  <si>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</si>
  <si>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</si>
  <si>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</si>
  <si>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</si>
  <si>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</si>
  <si>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</si>
  <si>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</si>
  <si>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</si>
  <si>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</si>
  <si>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</si>
  <si>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</si>
  <si>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</si>
  <si>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</si>
  <si>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</si>
  <si>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</si>
  <si>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</si>
  <si>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</si>
  <si>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</si>
  <si>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</si>
  <si>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</si>
  <si>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</si>
  <si>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</si>
  <si>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</si>
  <si>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</si>
  <si>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</si>
  <si>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</si>
  <si>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</si>
  <si>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</si>
  <si>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</si>
  <si>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</si>
  <si>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</si>
  <si>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</si>
  <si>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</si>
  <si>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</si>
  <si>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</si>
  <si>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</si>
  <si>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</si>
  <si>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</si>
  <si>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</si>
  <si>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</si>
  <si>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</si>
  <si>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</si>
  <si>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</si>
  <si>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</si>
  <si>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</si>
  <si>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</si>
  <si>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</si>
  <si>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</si>
  <si>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</si>
  <si>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</si>
  <si>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</si>
  <si>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</si>
  <si>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</si>
  <si>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</si>
  <si>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</si>
  <si>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</si>
  <si>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</si>
  <si>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</si>
  <si>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</si>
  <si>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</si>
  <si>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</si>
  <si>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</si>
  <si>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</si>
  <si>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</si>
  <si>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</si>
  <si>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</si>
  <si>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</si>
  <si>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</si>
  <si>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</si>
  <si>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</si>
  <si>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</si>
  <si>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</si>
  <si>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</si>
  <si>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</si>
  <si>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</si>
  <si>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</si>
  <si>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</si>
  <si>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</si>
  <si>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</si>
  <si>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</si>
  <si>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</si>
  <si>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</si>
  <si>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</si>
  <si>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</si>
  <si>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</si>
  <si>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</si>
  <si>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</si>
  <si>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</si>
  <si>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</si>
  <si>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</si>
  <si>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</si>
  <si>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</si>
  <si>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</si>
  <si>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</si>
  <si>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</si>
  <si>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</si>
  <si>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</si>
  <si>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</si>
  <si>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</si>
  <si>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</si>
  <si>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</si>
  <si>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</si>
  <si>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</si>
  <si>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</si>
  <si>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</si>
  <si>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</si>
  <si>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</si>
  <si>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</si>
  <si>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</si>
  <si>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</si>
  <si>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</si>
  <si>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</si>
  <si>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</si>
  <si>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</si>
  <si>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</si>
  <si>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</si>
  <si>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</si>
  <si>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</si>
  <si>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</si>
  <si>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</si>
  <si>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</si>
  <si>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</si>
  <si>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</si>
  <si>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</si>
  <si>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</si>
  <si>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</si>
  <si>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</si>
  <si>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</si>
  <si>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</si>
  <si>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</si>
  <si>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</si>
  <si>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</si>
  <si>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</si>
  <si>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</si>
  <si>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</si>
  <si>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</si>
  <si>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</si>
  <si>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</si>
  <si>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</si>
  <si>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</si>
  <si>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</si>
  <si>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</si>
  <si>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</si>
  <si>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</si>
  <si>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</si>
  <si>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</si>
  <si>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</si>
  <si>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</si>
  <si>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</si>
  <si>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</si>
  <si>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</si>
  <si>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</si>
  <si>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</si>
  <si>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</si>
  <si>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</si>
  <si>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</si>
  <si>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</si>
  <si>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</si>
  <si>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</si>
  <si>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</si>
  <si>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</si>
  <si>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</si>
  <si>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</si>
  <si>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</si>
  <si>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</si>
  <si>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</si>
  <si>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</si>
  <si>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</si>
  <si>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</si>
  <si>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</si>
  <si>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</si>
  <si>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</si>
  <si>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</si>
  <si>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</si>
  <si>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</si>
  <si>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</si>
  <si>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</si>
  <si>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</si>
  <si>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</si>
  <si>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</si>
  <si>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</si>
  <si>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</si>
  <si>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</si>
  <si>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</si>
  <si>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</si>
  <si>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</si>
  <si>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</si>
  <si>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</si>
  <si>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</si>
  <si>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</si>
  <si>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</si>
  <si>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</si>
  <si>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</si>
  <si>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</si>
  <si>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</si>
  <si>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</si>
  <si>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</si>
  <si>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</si>
  <si>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</si>
  <si>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</si>
  <si>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</si>
  <si>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</si>
  <si>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</si>
  <si>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</si>
  <si>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</si>
  <si>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</si>
  <si>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</si>
  <si>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</si>
  <si>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</si>
  <si>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</si>
  <si>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</si>
  <si>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</si>
  <si>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</si>
  <si>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</si>
  <si>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</si>
  <si>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</si>
  <si>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</si>
  <si>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</si>
  <si>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</si>
  <si>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</si>
  <si>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</si>
  <si>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</si>
  <si>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</si>
  <si>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</si>
  <si>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</si>
  <si>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</si>
  <si>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</si>
  <si>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</si>
  <si>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</si>
  <si>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</si>
  <si>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</si>
  <si>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</si>
  <si>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</si>
  <si>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</si>
  <si>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</si>
  <si>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</si>
  <si>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</si>
  <si>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</si>
  <si>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</si>
  <si>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</si>
  <si>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</si>
  <si>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</si>
  <si>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</si>
  <si>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</si>
  <si>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</si>
  <si>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</si>
  <si>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</si>
  <si>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</si>
  <si>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</si>
  <si>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</si>
  <si>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</si>
  <si>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</si>
  <si>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</si>
  <si>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</si>
  <si>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</si>
  <si>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</si>
  <si>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</si>
  <si>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</si>
  <si>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</si>
  <si>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</si>
  <si>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</si>
  <si>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</si>
  <si>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</si>
  <si>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</si>
  <si>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</si>
  <si>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</si>
  <si>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</si>
  <si>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</si>
  <si>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</si>
  <si>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</si>
  <si>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</si>
  <si>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</si>
  <si>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</si>
  <si>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</si>
  <si>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</si>
  <si>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</si>
  <si>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</si>
  <si>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</si>
  <si>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</si>
  <si>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</si>
  <si>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</si>
  <si>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</si>
  <si>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</si>
  <si>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</si>
  <si>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</si>
  <si>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</si>
  <si>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</si>
  <si>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</si>
  <si>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</si>
  <si>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</si>
  <si>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</si>
  <si>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</si>
  <si>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</si>
  <si>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</si>
  <si>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</si>
  <si>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</si>
  <si>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</si>
  <si>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</si>
  <si>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</si>
  <si>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</si>
  <si>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</si>
  <si>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</si>
  <si>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</si>
  <si>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</si>
  <si>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</si>
  <si>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</si>
  <si>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</si>
  <si>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</si>
  <si>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</si>
  <si>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</si>
  <si>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</si>
  <si>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</si>
  <si>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</si>
  <si>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</si>
  <si>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</si>
  <si>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</si>
  <si>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</si>
  <si>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</si>
  <si>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</si>
  <si>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</si>
  <si>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</si>
  <si>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</si>
  <si>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</si>
  <si>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</si>
  <si>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</si>
  <si>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</si>
  <si>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</si>
  <si>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</si>
  <si>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</si>
  <si>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</si>
  <si>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</si>
  <si>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</si>
  <si>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</si>
  <si>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</si>
  <si>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</si>
  <si>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</si>
  <si>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</si>
  <si>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</si>
  <si>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</si>
  <si>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</si>
  <si>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</si>
  <si>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</si>
  <si>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</si>
  <si>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</si>
  <si>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</si>
  <si>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</si>
  <si>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</si>
  <si>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</si>
  <si>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</si>
  <si>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</si>
  <si>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</si>
  <si>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</si>
  <si>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</si>
  <si>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</si>
  <si>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</si>
  <si>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</si>
  <si>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</si>
  <si>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</si>
  <si>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</si>
  <si>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</si>
  <si>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</si>
  <si>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</si>
  <si>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</si>
  <si>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</si>
  <si>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</si>
  <si>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</si>
  <si>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</si>
  <si>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</si>
  <si>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</si>
  <si>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</si>
  <si>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</si>
  <si>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</si>
  <si>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</si>
  <si>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</si>
  <si>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</si>
  <si>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</si>
  <si>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</si>
  <si>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</si>
  <si>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</si>
  <si>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</si>
  <si>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</si>
  <si>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</si>
  <si>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</si>
  <si>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</si>
  <si>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</si>
  <si>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</si>
  <si>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</si>
  <si>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</si>
  <si>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</si>
  <si>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</si>
  <si>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</si>
  <si>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</si>
  <si>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</si>
  <si>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</si>
  <si>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</si>
  <si>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</si>
  <si>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</si>
  <si>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</si>
  <si>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</si>
  <si>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</si>
  <si>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</si>
  <si>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</si>
  <si>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</si>
  <si>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</si>
  <si>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</si>
  <si>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</si>
  <si>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</si>
  <si>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</si>
  <si>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</si>
  <si>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</si>
  <si>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</si>
  <si>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</si>
  <si>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</si>
  <si>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</si>
  <si>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</si>
  <si>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</si>
  <si>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</si>
  <si>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</si>
  <si>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</si>
  <si>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</si>
  <si>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</si>
  <si>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</si>
  <si>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</si>
  <si>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</si>
  <si>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</si>
  <si>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</si>
  <si>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</si>
  <si>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</si>
  <si>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</si>
  <si>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</si>
  <si>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</si>
  <si>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</si>
  <si>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</si>
  <si>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</si>
  <si>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</si>
  <si>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</si>
  <si>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</si>
  <si>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</si>
  <si>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</si>
  <si>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</si>
  <si>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</si>
  <si>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</si>
  <si>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</si>
  <si>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</si>
  <si>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</si>
  <si>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</si>
  <si>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</si>
  <si>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</si>
  <si>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</si>
  <si>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</si>
  <si>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</si>
  <si>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</si>
  <si>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</si>
  <si>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</si>
  <si>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</si>
  <si>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</si>
  <si>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</si>
  <si>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</si>
  <si>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</si>
  <si>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</si>
  <si>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</si>
  <si>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</si>
  <si>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</si>
  <si>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</si>
  <si>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</si>
  <si>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</si>
  <si>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</si>
  <si>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</si>
  <si>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</si>
  <si>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</si>
  <si>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</si>
  <si>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</si>
  <si>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</si>
  <si>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</si>
  <si>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</si>
  <si>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</si>
  <si>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</si>
  <si>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</si>
  <si>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</si>
  <si>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</si>
  <si>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</si>
  <si>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</si>
  <si>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</si>
  <si>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</si>
  <si>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</si>
  <si>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</si>
  <si>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</si>
  <si>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</si>
  <si>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</si>
  <si>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</si>
  <si>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</si>
  <si>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</si>
  <si>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</si>
  <si>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</si>
  <si>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</si>
  <si>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</si>
  <si>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</si>
  <si>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</si>
  <si>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</si>
  <si>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</si>
  <si>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</si>
  <si>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</si>
  <si>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</si>
  <si>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</si>
  <si>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</si>
  <si>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</si>
  <si>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</si>
  <si>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</si>
  <si>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</si>
  <si>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</si>
  <si>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</si>
  <si>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</si>
  <si>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</si>
  <si>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</si>
  <si>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</si>
  <si>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</si>
  <si>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</si>
  <si>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</si>
  <si>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</si>
  <si>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</si>
  <si>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</si>
  <si>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</si>
  <si>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</si>
  <si>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</si>
  <si>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</si>
  <si>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</si>
  <si>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</si>
  <si>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</si>
  <si>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</si>
  <si>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</si>
  <si>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</si>
  <si>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</si>
  <si>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</si>
  <si>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</si>
  <si>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</si>
  <si>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</si>
  <si>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</si>
  <si>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</si>
  <si>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</si>
  <si>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</si>
  <si>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</si>
  <si>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</si>
  <si>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</si>
  <si>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</si>
  <si>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</si>
  <si>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</si>
  <si>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</si>
  <si>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</si>
  <si>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</si>
  <si>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</si>
  <si>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</si>
  <si>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</si>
  <si>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</si>
  <si>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</si>
  <si>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</si>
  <si>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</si>
  <si>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</si>
  <si>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</si>
  <si>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</si>
  <si>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</si>
  <si>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</si>
  <si>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</si>
  <si>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</si>
  <si>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</si>
  <si>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</si>
  <si>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</si>
  <si>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</si>
  <si>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</si>
  <si>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</si>
  <si>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</si>
  <si>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</si>
  <si>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</si>
  <si>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</si>
  <si>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</si>
  <si>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</si>
  <si>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</si>
  <si>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</si>
  <si>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</si>
  <si>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</si>
  <si>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</si>
  <si>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</si>
  <si>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</si>
  <si>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</si>
  <si>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</si>
  <si>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</si>
  <si>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</si>
  <si>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</si>
  <si>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</si>
  <si>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</si>
  <si>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</si>
  <si>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</si>
  <si>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</si>
  <si>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</si>
  <si>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</si>
  <si>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</si>
  <si>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</si>
  <si>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</si>
  <si>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</si>
  <si>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</si>
  <si>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</si>
  <si>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</si>
  <si>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</si>
  <si>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</si>
  <si>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</si>
  <si>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</si>
  <si>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</si>
  <si>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</si>
  <si>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</si>
  <si>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</si>
  <si>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</si>
  <si>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</si>
  <si>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</si>
  <si>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</si>
  <si>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</si>
  <si>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</si>
  <si>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</si>
  <si>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</si>
  <si>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</si>
  <si>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</si>
  <si>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</si>
  <si>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</si>
  <si>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</si>
  <si>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</si>
  <si>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</si>
  <si>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</si>
  <si>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</si>
  <si>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</si>
  <si>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</si>
  <si>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</si>
  <si>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</si>
  <si>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</si>
  <si>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</si>
  <si>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</si>
  <si>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</si>
  <si>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</si>
  <si>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</si>
  <si>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</si>
  <si>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</si>
  <si>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</si>
  <si>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</si>
  <si>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</si>
  <si>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</si>
  <si>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</si>
  <si>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</si>
  <si>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</si>
  <si>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</si>
  <si>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</si>
  <si>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</si>
  <si>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</si>
  <si>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</si>
  <si>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</si>
  <si>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</si>
  <si>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</si>
  <si>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</si>
  <si>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</si>
  <si>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</si>
  <si>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</si>
  <si>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</si>
  <si>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</si>
  <si>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</si>
  <si>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</si>
  <si>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</si>
  <si>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</si>
  <si>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</si>
  <si>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</si>
  <si>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</si>
  <si>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</si>
  <si>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</si>
  <si>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</si>
  <si>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</si>
  <si>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</si>
  <si>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</si>
  <si>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</si>
  <si>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</si>
  <si>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</si>
  <si>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</si>
  <si>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</si>
  <si>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</si>
  <si>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</si>
  <si>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</si>
  <si>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</si>
  <si>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</si>
  <si>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</si>
  <si>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</si>
  <si>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</si>
  <si>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</si>
  <si>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</si>
  <si>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</si>
  <si>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</si>
  <si>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</si>
  <si>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</si>
  <si>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</si>
  <si>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</si>
  <si>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</si>
  <si>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</si>
  <si>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</si>
  <si>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</si>
  <si>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</si>
  <si>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</si>
  <si>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</si>
  <si>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</si>
  <si>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</si>
  <si>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</si>
  <si>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</si>
  <si>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</si>
  <si>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</si>
  <si>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</si>
  <si>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</si>
  <si>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</si>
  <si>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</si>
  <si>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</si>
  <si>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</si>
  <si>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</si>
  <si>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</si>
  <si>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</si>
  <si>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</si>
  <si>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</si>
  <si>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</si>
  <si>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</si>
  <si>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</si>
  <si>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</si>
  <si>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</si>
  <si>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</si>
  <si>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</si>
  <si>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</si>
  <si>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</si>
  <si>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</si>
  <si>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</si>
  <si>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</si>
  <si>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</si>
  <si>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</si>
  <si>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</si>
  <si>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</si>
  <si>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</si>
  <si>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</si>
  <si>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</si>
  <si>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</si>
  <si>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</si>
  <si>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</si>
  <si>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</si>
  <si>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</si>
  <si>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</si>
  <si>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</si>
  <si>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</si>
  <si>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</si>
  <si>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</si>
  <si>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</si>
  <si>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</si>
  <si>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</si>
  <si>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</si>
  <si>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</si>
  <si>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</si>
  <si>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</si>
  <si>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</si>
  <si>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</si>
  <si>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</si>
  <si>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</si>
  <si>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</si>
  <si>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</si>
  <si>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</si>
  <si>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</si>
  <si>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</si>
  <si>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</si>
  <si>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</si>
  <si>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</si>
  <si>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</si>
  <si>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</si>
  <si>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</si>
  <si>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</si>
  <si>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</si>
  <si>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</si>
  <si>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</si>
  <si>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</si>
  <si>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</si>
  <si>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</si>
  <si>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</si>
  <si>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</si>
  <si>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</si>
  <si>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</si>
  <si>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</si>
  <si>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</si>
  <si>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</si>
  <si>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</si>
  <si>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</si>
  <si>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</si>
  <si>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</si>
  <si>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</si>
  <si>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</si>
  <si>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</si>
  <si>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</si>
  <si>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</si>
  <si>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</si>
  <si>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</si>
  <si>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</si>
  <si>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</si>
  <si>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</si>
  <si>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</si>
  <si>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</si>
  <si>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</si>
  <si>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</si>
  <si>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</si>
  <si>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</si>
  <si>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</si>
  <si>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</si>
  <si>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</si>
  <si>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</si>
  <si>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</si>
  <si>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</si>
  <si>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</si>
  <si>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</si>
  <si>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</si>
  <si>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</si>
  <si>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</si>
  <si>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</si>
  <si>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</si>
  <si>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</si>
  <si>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</si>
  <si>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</si>
  <si>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</si>
  <si>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</si>
  <si>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</si>
  <si>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</si>
  <si>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</si>
  <si>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</si>
  <si>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</si>
  <si>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</si>
  <si>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</si>
  <si>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</si>
  <si>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</si>
  <si>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</si>
  <si>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</si>
  <si>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</si>
  <si>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</si>
  <si>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</si>
  <si>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</si>
  <si>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</si>
  <si>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</si>
  <si>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</si>
  <si>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</si>
  <si>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</si>
  <si>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</si>
  <si>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</si>
  <si>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</si>
  <si>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</si>
  <si>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</si>
  <si>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</si>
  <si>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</si>
  <si>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</si>
  <si>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</si>
  <si>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</si>
  <si>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</si>
  <si>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</si>
  <si>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</si>
  <si>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</si>
  <si>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</si>
  <si>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</si>
  <si>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</si>
  <si>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</si>
  <si>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</si>
  <si>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</si>
  <si>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</si>
  <si>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</si>
  <si>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</si>
  <si>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</si>
  <si>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</si>
  <si>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</si>
  <si>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</si>
  <si>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</si>
  <si>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</si>
  <si>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</si>
  <si>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</si>
  <si>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</si>
  <si>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</si>
  <si>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</si>
  <si>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</si>
  <si>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</si>
  <si>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</si>
  <si>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</si>
  <si>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</si>
  <si>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</si>
  <si>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</si>
  <si>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</si>
  <si>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</si>
  <si>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</si>
  <si>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</si>
  <si>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</si>
  <si>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</si>
  <si>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</si>
  <si>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</si>
  <si>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</si>
  <si>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</si>
  <si>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</si>
  <si>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</si>
  <si>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</si>
  <si>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</si>
  <si>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</si>
  <si>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</si>
  <si>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</si>
  <si>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</si>
  <si>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</si>
  <si>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</si>
  <si>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</si>
  <si>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</si>
  <si>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</si>
  <si>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</si>
  <si>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</si>
  <si>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</si>
  <si>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</si>
  <si>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</si>
  <si>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</si>
  <si>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</si>
  <si>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</si>
  <si>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</si>
  <si>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</si>
  <si>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</si>
  <si>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</si>
  <si>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</si>
  <si>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</si>
  <si>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</si>
  <si>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</si>
  <si>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</si>
  <si>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</si>
  <si>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</si>
  <si>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</si>
  <si>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</si>
  <si>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</si>
  <si>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</si>
  <si>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</si>
  <si>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</si>
  <si>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</si>
  <si>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</si>
  <si>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</si>
  <si>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</si>
  <si>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</si>
  <si>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</si>
  <si>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</si>
  <si>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</si>
  <si>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</si>
  <si>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</si>
  <si>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</si>
  <si>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</si>
  <si>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</si>
  <si>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</si>
  <si>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</si>
  <si>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</si>
  <si>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</si>
  <si>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</si>
  <si>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</si>
  <si>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</si>
  <si>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</si>
  <si>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</si>
  <si>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</si>
  <si>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</si>
  <si>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</si>
  <si>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</si>
  <si>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</si>
  <si>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</si>
  <si>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</si>
  <si>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</si>
  <si>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</si>
  <si>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</si>
  <si>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</si>
  <si>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</si>
  <si>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</si>
  <si>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</si>
  <si>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</si>
  <si>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</si>
  <si>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</si>
  <si>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</si>
  <si>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</si>
  <si>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</si>
  <si>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</si>
  <si>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</si>
  <si>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</si>
  <si>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</si>
  <si>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</si>
  <si>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</si>
  <si>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</si>
  <si>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</si>
  <si>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</si>
  <si>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</si>
  <si>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</si>
  <si>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</si>
  <si>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</si>
  <si>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</si>
  <si>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</si>
  <si>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</si>
  <si>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</si>
  <si>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</si>
  <si>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</si>
  <si>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</si>
  <si>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</si>
  <si>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</si>
  <si>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</si>
  <si>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</si>
  <si>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</si>
  <si>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</si>
  <si>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</si>
  <si>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</si>
  <si>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</si>
  <si>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</si>
  <si>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</si>
  <si>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</si>
  <si>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</si>
  <si>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</si>
  <si>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</si>
  <si>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</si>
  <si>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</si>
  <si>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</si>
  <si>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</si>
  <si>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</si>
  <si>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</si>
  <si>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</si>
  <si>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</si>
  <si>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</si>
  <si>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</si>
  <si>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</si>
  <si>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</si>
  <si>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</si>
  <si>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</si>
  <si>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</si>
  <si>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</si>
  <si>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</si>
  <si>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</si>
  <si>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</si>
  <si>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</si>
  <si>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</si>
  <si>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</si>
  <si>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</si>
  <si>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</si>
  <si>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</si>
  <si>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</si>
  <si>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</si>
  <si>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</si>
  <si>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</si>
  <si>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</si>
  <si>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</si>
  <si>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</si>
  <si>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</si>
  <si>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</si>
  <si>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</si>
  <si>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</si>
  <si>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</si>
  <si>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</si>
  <si>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</si>
  <si>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</si>
  <si>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</si>
  <si>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</si>
  <si>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</si>
  <si>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</si>
  <si>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</si>
  <si>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</si>
  <si>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</si>
  <si>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</si>
  <si>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</si>
  <si>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</si>
  <si>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</si>
  <si>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</si>
  <si>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</si>
  <si>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</si>
  <si>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</si>
  <si>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</si>
  <si>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</si>
  <si>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</si>
  <si>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</si>
  <si>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</si>
  <si>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</si>
  <si>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</si>
  <si>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</si>
  <si>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</si>
  <si>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</si>
  <si>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</si>
  <si>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</si>
  <si>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</si>
  <si>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</si>
  <si>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</si>
  <si>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</si>
  <si>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</si>
  <si>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</si>
  <si>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</si>
  <si>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</si>
  <si>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</si>
  <si>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</si>
  <si>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</si>
  <si>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</si>
  <si>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</si>
  <si>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</si>
  <si>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</si>
  <si>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</si>
  <si>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</si>
  <si>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</si>
  <si>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</si>
  <si>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</si>
  <si>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</si>
  <si>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</si>
  <si>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</si>
  <si>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</si>
  <si>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</si>
  <si>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</si>
  <si>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</si>
  <si>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</si>
  <si>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</si>
  <si>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</si>
  <si>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</si>
  <si>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</si>
  <si>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</si>
  <si>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</si>
  <si>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</si>
  <si>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</si>
  <si>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</si>
  <si>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</si>
  <si>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</si>
  <si>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</si>
  <si>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</si>
  <si>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</si>
  <si>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</si>
  <si>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</si>
  <si>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</si>
  <si>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</si>
  <si>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</si>
  <si>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</si>
  <si>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</si>
  <si>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</si>
  <si>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</si>
  <si>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</si>
  <si>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</si>
  <si>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</si>
  <si>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</si>
  <si>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</si>
  <si>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</si>
  <si>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</si>
  <si>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</si>
  <si>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</si>
  <si>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</si>
  <si>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</si>
  <si>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</si>
  <si>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</si>
  <si>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</si>
  <si>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</si>
  <si>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</si>
  <si>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</si>
  <si>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</si>
  <si>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</si>
  <si>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</si>
  <si>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</si>
  <si>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</si>
  <si>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</si>
  <si>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</si>
  <si>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</si>
  <si>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</si>
  <si>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</si>
  <si>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</si>
  <si>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</si>
  <si>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</si>
  <si>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</si>
  <si>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</si>
  <si>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</si>
  <si>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</si>
  <si>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</si>
  <si>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</si>
  <si>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</si>
  <si>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</si>
  <si>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</si>
  <si>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</si>
  <si>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</si>
  <si>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</si>
  <si>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</si>
  <si>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</si>
  <si>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</si>
  <si>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</si>
  <si>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</si>
  <si>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</si>
  <si>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</si>
  <si>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</si>
  <si>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</si>
  <si>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</si>
  <si>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</si>
  <si>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</si>
  <si>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</si>
  <si>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</si>
  <si>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</si>
  <si>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</si>
  <si>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</si>
  <si>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</si>
  <si>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</si>
  <si>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</si>
  <si>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</si>
  <si>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</si>
  <si>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</si>
  <si>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</si>
  <si>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</si>
  <si>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</si>
  <si>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</si>
  <si>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</si>
  <si>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</si>
  <si>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</si>
  <si>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</si>
  <si>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</si>
  <si>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</si>
  <si>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</si>
  <si>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</si>
  <si>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</si>
  <si>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</si>
  <si>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</si>
  <si>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</si>
  <si>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</si>
  <si>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</si>
  <si>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</si>
  <si>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</si>
  <si>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</si>
  <si>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</si>
  <si>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</si>
  <si>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</si>
  <si>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</si>
  <si>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</si>
  <si>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</si>
  <si>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</si>
  <si>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</si>
  <si>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</si>
  <si>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</si>
  <si>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</si>
  <si>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</si>
  <si>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</si>
  <si>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</si>
  <si>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</si>
  <si>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</si>
  <si>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</si>
  <si>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</si>
  <si>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</si>
  <si>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</si>
  <si>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</si>
  <si>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</si>
  <si>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</si>
  <si>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</si>
  <si>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</si>
  <si>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</si>
  <si>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</si>
  <si>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</si>
  <si>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</si>
  <si>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</si>
  <si>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</si>
  <si>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</si>
  <si>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</si>
  <si>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</si>
  <si>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</si>
  <si>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</si>
  <si>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</si>
  <si>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</si>
  <si>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</si>
  <si>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</si>
  <si>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</si>
  <si>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</si>
  <si>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</si>
  <si>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</si>
  <si>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</si>
  <si>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</si>
  <si>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</si>
  <si>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</si>
  <si>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</si>
  <si>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</si>
  <si>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</si>
  <si>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</si>
  <si>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</si>
  <si>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</si>
  <si>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</si>
  <si>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</si>
  <si>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</si>
  <si>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</si>
  <si>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</si>
  <si>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</si>
  <si>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</si>
  <si>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</si>
  <si>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</si>
  <si>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</si>
  <si>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</si>
  <si>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</si>
  <si>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</si>
  <si>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</si>
  <si>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</si>
  <si>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</si>
  <si>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</si>
  <si>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</si>
  <si>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</si>
  <si>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</si>
  <si>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</si>
  <si>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</si>
  <si>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</si>
  <si>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</si>
  <si>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</si>
  <si>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</si>
  <si>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</si>
  <si>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</si>
  <si>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</si>
  <si>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</si>
  <si>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</si>
  <si>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</si>
  <si>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</si>
  <si>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</si>
  <si>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</si>
  <si>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</si>
  <si>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</si>
  <si>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</si>
  <si>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</si>
  <si>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</si>
  <si>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</si>
  <si>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</si>
  <si>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</si>
  <si>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</si>
  <si>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</si>
  <si>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</si>
  <si>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</si>
  <si>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</si>
  <si>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</si>
  <si>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</si>
  <si>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</si>
  <si>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</si>
  <si>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</si>
  <si>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</si>
  <si>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</si>
  <si>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</si>
  <si>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</si>
  <si>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</si>
  <si>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</si>
  <si>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</si>
  <si>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</si>
  <si>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</si>
  <si>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</si>
  <si>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</si>
  <si>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</si>
  <si>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</si>
  <si>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</si>
  <si>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</si>
  <si>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</si>
  <si>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</si>
  <si>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</si>
  <si>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</si>
  <si>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</si>
  <si>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</si>
  <si>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</si>
  <si>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</si>
  <si>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</si>
  <si>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</si>
  <si>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</si>
  <si>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</si>
  <si>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</si>
  <si>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</si>
  <si>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</si>
  <si>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</si>
  <si>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</si>
  <si>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</si>
  <si>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</si>
  <si>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</si>
  <si>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</si>
  <si>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</si>
  <si>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</si>
  <si>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</si>
  <si>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</si>
  <si>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</si>
  <si>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</si>
  <si>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</si>
  <si>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</si>
  <si>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</si>
  <si>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</si>
  <si>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</si>
  <si>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</si>
  <si>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</si>
  <si>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</si>
  <si>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</si>
  <si>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</si>
  <si>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</si>
  <si>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</si>
  <si>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</si>
  <si>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</si>
  <si>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</si>
  <si>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</si>
  <si>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</si>
  <si>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</si>
  <si>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</si>
  <si>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</si>
  <si>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</si>
  <si>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</si>
  <si>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</si>
  <si>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</si>
  <si>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</si>
  <si>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</si>
  <si>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</si>
  <si>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</si>
  <si>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</si>
  <si>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</si>
  <si>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</si>
  <si>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</si>
  <si>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</si>
  <si>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</si>
  <si>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</si>
  <si>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</si>
  <si>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</si>
  <si>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</si>
  <si>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</si>
  <si>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</si>
  <si>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</si>
  <si>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</si>
  <si>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</si>
  <si>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</si>
  <si>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</si>
  <si>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</si>
  <si>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</si>
  <si>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</si>
  <si>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</si>
  <si>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</si>
  <si>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</si>
  <si>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</si>
  <si>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</si>
  <si>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</si>
  <si>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</si>
  <si>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</si>
  <si>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</si>
  <si>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</si>
  <si>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</si>
  <si>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</si>
  <si>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</si>
  <si>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</si>
  <si>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</si>
  <si>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</si>
  <si>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</si>
  <si>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</si>
  <si>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</si>
  <si>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</si>
  <si>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</si>
  <si>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</si>
  <si>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</si>
  <si>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</si>
  <si>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</si>
  <si>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</si>
  <si>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</si>
  <si>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</si>
  <si>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</si>
  <si>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</si>
  <si>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</si>
  <si>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</si>
  <si>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</si>
  <si>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</si>
  <si>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</si>
  <si>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</si>
  <si>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</si>
  <si>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</si>
  <si>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</si>
  <si>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</si>
  <si>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</si>
  <si>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</si>
  <si>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</si>
  <si>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</si>
  <si>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</si>
  <si>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</si>
  <si>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</si>
  <si>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</si>
  <si>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</si>
  <si>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</si>
  <si>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</si>
  <si>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</si>
  <si>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</si>
  <si>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</si>
  <si>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</si>
  <si>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</si>
  <si>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</si>
  <si>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</si>
  <si>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</si>
  <si>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</si>
  <si>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</si>
  <si>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</si>
  <si>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</si>
  <si>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</si>
  <si>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</si>
  <si>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</si>
  <si>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</si>
  <si>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</si>
  <si>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</si>
  <si>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</si>
  <si>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</si>
  <si>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</si>
  <si>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</si>
  <si>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</si>
  <si>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</si>
  <si>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</si>
  <si>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</si>
  <si>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</si>
  <si>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</si>
  <si>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</si>
  <si>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</si>
  <si>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</si>
  <si>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</si>
  <si>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</si>
  <si>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</si>
  <si>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</si>
  <si>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</si>
  <si>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</si>
  <si>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</si>
  <si>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</si>
  <si>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</si>
  <si>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</si>
  <si>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</si>
  <si>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</si>
  <si>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</si>
  <si>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</si>
  <si>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</si>
  <si>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</si>
  <si>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</si>
  <si>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</si>
  <si>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</si>
  <si>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</si>
  <si>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</si>
  <si>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</si>
  <si>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</si>
  <si>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</si>
  <si>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</si>
  <si>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</si>
  <si>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</si>
  <si>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</si>
  <si>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</si>
  <si>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</si>
  <si>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</si>
  <si>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</si>
  <si>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</si>
  <si>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</si>
  <si>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</si>
  <si>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</si>
  <si>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</si>
  <si>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</si>
  <si>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</si>
  <si>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</si>
  <si>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</si>
  <si>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</si>
  <si>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</si>
  <si>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</si>
  <si>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</si>
  <si>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</si>
  <si>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</si>
  <si>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</si>
  <si>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</si>
  <si>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</si>
  <si>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</si>
  <si>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</si>
  <si>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</si>
  <si>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</si>
  <si>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</si>
  <si>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</si>
  <si>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</si>
  <si>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</si>
  <si>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</si>
  <si>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</si>
  <si>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</si>
  <si>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</si>
  <si>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</si>
  <si>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</si>
  <si>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</si>
  <si>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</si>
  <si>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</si>
  <si>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</si>
  <si>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</si>
  <si>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</si>
  <si>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</si>
  <si>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</si>
  <si>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</si>
  <si>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</si>
  <si>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</si>
  <si>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</si>
  <si>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</si>
  <si>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</si>
  <si>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</si>
  <si>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</si>
  <si>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</si>
  <si>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</si>
  <si>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</si>
  <si>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</si>
  <si>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</si>
  <si>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</si>
  <si>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</si>
  <si>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</si>
  <si>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</si>
  <si>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</si>
  <si>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</si>
  <si>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</si>
  <si>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</si>
  <si>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</si>
  <si>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</si>
  <si>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</si>
  <si>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</si>
  <si>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</si>
  <si>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</si>
  <si>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</si>
  <si>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</si>
  <si>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</si>
  <si>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</si>
  <si>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</si>
  <si>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</si>
  <si>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</si>
  <si>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</si>
  <si>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</si>
  <si>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</si>
  <si>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</si>
  <si>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</si>
  <si>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</si>
  <si>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</si>
  <si>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</si>
  <si>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</si>
  <si>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</si>
  <si>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</si>
  <si>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</si>
  <si>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</si>
  <si>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</si>
  <si>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</si>
  <si>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</si>
  <si>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</si>
  <si>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</si>
  <si>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</si>
  <si>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</si>
  <si>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</si>
  <si>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</si>
  <si>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</si>
  <si>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</si>
  <si>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</si>
  <si>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</si>
  <si>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</si>
  <si>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</si>
  <si>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</si>
  <si>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</si>
  <si>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</si>
  <si>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</si>
  <si>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</si>
  <si>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</si>
  <si>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</si>
  <si>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</si>
  <si>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</si>
  <si>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</si>
  <si>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</si>
  <si>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</si>
  <si>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</si>
  <si>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</si>
  <si>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</si>
  <si>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</si>
  <si>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</si>
  <si>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</si>
  <si>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</si>
  <si>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</si>
  <si>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</si>
  <si>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</si>
  <si>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</si>
  <si>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</si>
  <si>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</si>
  <si>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</si>
  <si>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</si>
  <si>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</si>
  <si>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</si>
  <si>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</si>
  <si>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</si>
  <si>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</si>
  <si>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</si>
  <si>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</si>
  <si>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</si>
  <si>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</si>
  <si>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</si>
  <si>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</si>
  <si>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</si>
  <si>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</si>
  <si>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</si>
  <si>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</si>
  <si>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</si>
  <si>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</si>
  <si>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</si>
  <si>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</si>
  <si>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</si>
  <si>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</si>
  <si>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</si>
  <si>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</si>
  <si>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</si>
  <si>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</si>
  <si>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</si>
  <si>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</si>
  <si>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</si>
  <si>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</si>
  <si>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</si>
  <si>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</si>
  <si>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</si>
  <si>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</si>
  <si>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</si>
  <si>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</si>
  <si>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</si>
  <si>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</si>
  <si>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</si>
  <si>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</si>
  <si>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</si>
  <si>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</si>
  <si>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</si>
  <si>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</si>
  <si>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</si>
  <si>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</si>
  <si>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</si>
  <si>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</si>
  <si>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</si>
  <si>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</si>
  <si>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</si>
  <si>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</si>
  <si>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</si>
  <si>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</si>
  <si>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</si>
  <si>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</si>
  <si>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</si>
  <si>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</si>
  <si>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</si>
  <si>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</si>
  <si>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</si>
  <si>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</si>
  <si>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</si>
  <si>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</si>
  <si>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</si>
  <si>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</si>
  <si>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</si>
  <si>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</si>
  <si>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</si>
  <si>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</si>
  <si>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</si>
  <si>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</si>
  <si>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</si>
  <si>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</si>
  <si>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</si>
  <si>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</si>
  <si>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</si>
  <si>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</si>
  <si>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</si>
  <si>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</si>
  <si>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</si>
  <si>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</si>
  <si>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</si>
  <si>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</si>
  <si>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</si>
  <si>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</si>
  <si>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</si>
  <si>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</si>
  <si>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</si>
  <si>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</si>
  <si>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</si>
  <si>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</si>
  <si>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</si>
  <si>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</si>
  <si>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</si>
  <si>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</si>
  <si>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</si>
  <si>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</si>
  <si>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</si>
  <si>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</si>
  <si>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</si>
  <si>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</si>
  <si>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</si>
  <si>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</si>
  <si>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</si>
  <si>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</si>
  <si>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</si>
  <si>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</si>
  <si>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</si>
  <si>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</si>
  <si>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</si>
  <si>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</si>
  <si>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</si>
  <si>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</si>
  <si>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</si>
  <si>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</si>
  <si>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</si>
  <si>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</si>
  <si>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</si>
  <si>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</si>
  <si>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</si>
  <si>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</si>
  <si>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</si>
  <si>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</si>
  <si>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</si>
  <si>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</si>
  <si>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</si>
  <si>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</si>
  <si>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</si>
  <si>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</si>
  <si>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</si>
  <si>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</si>
  <si>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</si>
  <si>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</si>
  <si>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</si>
  <si>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</si>
  <si>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</si>
  <si>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</si>
  <si>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</si>
  <si>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</si>
  <si>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</si>
  <si>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</si>
  <si>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</si>
  <si>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</si>
  <si>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</si>
  <si>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</si>
  <si>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</si>
  <si>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</si>
  <si>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</si>
  <si>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</si>
  <si>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</si>
  <si>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</si>
  <si>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</si>
  <si>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</si>
  <si>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</si>
  <si>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</si>
  <si>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</si>
  <si>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</si>
  <si>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</si>
  <si>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</si>
  <si>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</si>
  <si>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</si>
  <si>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</si>
  <si>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</si>
  <si>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</si>
  <si>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</si>
  <si>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</si>
  <si>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</si>
  <si>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</si>
  <si>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</si>
  <si>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</si>
  <si>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</si>
  <si>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</si>
  <si>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</si>
  <si>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</si>
  <si>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</si>
  <si>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</si>
  <si>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</si>
  <si>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</si>
  <si>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</si>
  <si>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</si>
  <si>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</si>
  <si>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</si>
  <si>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</si>
  <si>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</si>
  <si>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</si>
  <si>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</si>
  <si>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</si>
  <si>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</si>
  <si>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</si>
  <si>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</si>
  <si>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</si>
  <si>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</si>
  <si>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</si>
  <si>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</si>
  <si>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</si>
  <si>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</si>
  <si>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</si>
  <si>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</si>
  <si>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</si>
  <si>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</si>
  <si>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</si>
  <si>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</si>
  <si>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</si>
  <si>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</si>
  <si>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</si>
  <si>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</si>
  <si>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</si>
  <si>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</si>
  <si>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</si>
  <si>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</si>
  <si>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</si>
  <si>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</si>
  <si>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</si>
  <si>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</si>
  <si>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</si>
  <si>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</si>
  <si>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</si>
  <si>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</si>
  <si>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</si>
  <si>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</si>
  <si>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</si>
  <si>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</si>
  <si>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</si>
  <si>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</si>
  <si>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</si>
  <si>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</si>
  <si>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</si>
  <si>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</si>
  <si>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</si>
  <si>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</si>
  <si>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</si>
  <si>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</si>
  <si>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</si>
  <si>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</si>
  <si>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</si>
  <si>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</si>
  <si>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</si>
  <si>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</si>
  <si>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</si>
  <si>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</si>
  <si>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</si>
  <si>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</si>
  <si>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</si>
  <si>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</si>
  <si>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</si>
  <si>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</si>
  <si>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</si>
  <si>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</si>
  <si>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</si>
  <si>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</si>
  <si>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</si>
  <si>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</si>
  <si>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</si>
  <si>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</si>
  <si>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</si>
  <si>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</si>
  <si>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</si>
  <si>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</si>
  <si>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</si>
  <si>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</si>
  <si>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</si>
  <si>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</si>
  <si>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</si>
  <si>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</si>
  <si>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</si>
  <si>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</si>
  <si>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</si>
  <si>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</si>
  <si>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</si>
  <si>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</si>
  <si>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</si>
  <si>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</si>
  <si>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</si>
  <si>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</si>
  <si>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</si>
  <si>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</si>
  <si>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</si>
  <si>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</si>
  <si>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</si>
  <si>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</si>
  <si>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</si>
  <si>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</si>
  <si>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</si>
  <si>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</si>
  <si>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</si>
  <si>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</si>
  <si>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</si>
  <si>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</si>
  <si>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</si>
  <si>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</si>
  <si>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</si>
  <si>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</si>
  <si>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</si>
  <si>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</si>
  <si>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</si>
  <si>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</si>
  <si>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</si>
  <si>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</si>
  <si>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</si>
  <si>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</si>
  <si>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</si>
  <si>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</si>
  <si>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</si>
  <si>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</si>
  <si>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</si>
  <si>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</si>
  <si>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</si>
  <si>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</si>
  <si>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</si>
  <si>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</si>
  <si>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</si>
  <si>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</si>
  <si>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</si>
  <si>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</si>
  <si>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</si>
  <si>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</si>
  <si>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</si>
  <si>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</si>
  <si>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</si>
  <si>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</si>
  <si>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</si>
  <si>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</si>
  <si>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</si>
  <si>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</si>
  <si>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</si>
  <si>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</si>
  <si>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</si>
  <si>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</si>
  <si>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</si>
  <si>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</si>
  <si>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</si>
  <si>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</si>
  <si>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</si>
  <si>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</si>
  <si>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</si>
  <si>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</si>
  <si>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</si>
  <si>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</si>
  <si>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</si>
  <si>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</si>
  <si>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</si>
  <si>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</si>
  <si>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</si>
  <si>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</si>
  <si>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</si>
  <si>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</si>
  <si>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</si>
  <si>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</si>
  <si>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</si>
  <si>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</si>
  <si>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</si>
  <si>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</si>
  <si>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</si>
  <si>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</si>
  <si>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</si>
  <si>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</si>
  <si>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</si>
  <si>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</si>
  <si>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</si>
  <si>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</si>
  <si>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</si>
  <si>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</si>
  <si>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</si>
  <si>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</si>
  <si>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</si>
  <si>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</si>
  <si>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</si>
  <si>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</si>
  <si>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</si>
  <si>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</si>
  <si>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</si>
  <si>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</si>
  <si>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</si>
  <si>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</si>
  <si>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</si>
  <si>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</si>
  <si>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</si>
  <si>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</si>
  <si>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</si>
  <si>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</si>
  <si>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</si>
  <si>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</si>
  <si>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</si>
  <si>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</si>
  <si>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</si>
  <si>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</si>
  <si>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</si>
  <si>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</si>
  <si>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</si>
  <si>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</si>
  <si>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</si>
  <si>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</si>
  <si>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</si>
  <si>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</si>
  <si>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</si>
  <si>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</si>
  <si>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</si>
  <si>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</si>
  <si>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</si>
  <si>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</si>
  <si>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</si>
  <si>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</si>
  <si>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</si>
  <si>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</si>
  <si>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</si>
  <si>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</si>
  <si>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</si>
  <si>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</si>
  <si>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</si>
  <si>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</si>
  <si>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</si>
  <si>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</si>
  <si>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</si>
  <si>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</si>
  <si>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</si>
  <si>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</si>
  <si>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</si>
  <si>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</si>
  <si>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</si>
  <si>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</si>
  <si>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</si>
  <si>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</si>
  <si>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</si>
  <si>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</si>
  <si>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</si>
  <si>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</si>
  <si>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</si>
  <si>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</si>
  <si>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</si>
  <si>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</si>
  <si>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</si>
  <si>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</si>
  <si>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</si>
  <si>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</si>
  <si>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</si>
  <si>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</si>
  <si>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</si>
  <si>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</si>
  <si>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</si>
  <si>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</si>
  <si>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</si>
  <si>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</si>
  <si>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</si>
  <si>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</si>
  <si>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</si>
  <si>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</si>
  <si>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</si>
  <si>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</si>
  <si>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</si>
  <si>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</si>
  <si>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</si>
  <si>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</si>
  <si>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</si>
  <si>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</si>
  <si>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</si>
  <si>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</si>
  <si>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</si>
  <si>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</si>
  <si>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</si>
  <si>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</si>
  <si>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</si>
  <si>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</si>
  <si>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</si>
  <si>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</si>
  <si>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</si>
  <si>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</si>
  <si>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</si>
  <si>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</si>
  <si>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</si>
  <si>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</si>
  <si>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</si>
  <si>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</si>
  <si>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</si>
  <si>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</si>
  <si>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</si>
  <si>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</si>
  <si>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</si>
  <si>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</si>
  <si>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</si>
  <si>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</si>
  <si>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</si>
  <si>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</si>
  <si>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</si>
  <si>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</si>
  <si>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</si>
  <si>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</si>
  <si>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</si>
  <si>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</si>
  <si>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</si>
  <si>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</si>
  <si>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</si>
  <si>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</si>
  <si>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</si>
  <si>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</si>
  <si>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</si>
  <si>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</si>
  <si>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</si>
  <si>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</si>
  <si>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</si>
  <si>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</si>
  <si>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</si>
  <si>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</si>
  <si>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</si>
  <si>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</si>
  <si>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</si>
  <si>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</si>
  <si>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</si>
  <si>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</si>
  <si>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</si>
  <si>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</si>
  <si>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</si>
  <si>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</si>
  <si>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</si>
  <si>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</si>
  <si>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</si>
  <si>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</si>
  <si>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</si>
  <si>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</si>
  <si>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</si>
  <si>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</si>
  <si>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</si>
  <si>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</si>
  <si>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</si>
  <si>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</si>
  <si>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</si>
  <si>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</si>
  <si>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</si>
  <si>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</si>
  <si>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</si>
  <si>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</si>
  <si>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</si>
  <si>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</si>
  <si>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</si>
  <si>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</si>
  <si>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</si>
  <si>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</si>
  <si>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</si>
  <si>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</si>
  <si>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</si>
  <si>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</si>
  <si>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</si>
  <si>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</si>
  <si>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</si>
  <si>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</si>
  <si>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</si>
  <si>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</si>
  <si>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</si>
  <si>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</si>
  <si>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</si>
  <si>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</si>
  <si>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</si>
  <si>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</si>
  <si>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</si>
  <si>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</si>
  <si>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</si>
  <si>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</si>
  <si>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</si>
  <si>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</si>
  <si>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</si>
  <si>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</si>
  <si>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</si>
  <si>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</si>
  <si>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</si>
  <si>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</si>
  <si>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</si>
  <si>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</si>
  <si>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</si>
  <si>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</si>
  <si>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</si>
  <si>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</si>
  <si>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</si>
  <si>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</si>
  <si>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</si>
  <si>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</si>
  <si>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</si>
  <si>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</si>
  <si>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</si>
  <si>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</si>
  <si>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</si>
  <si>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</si>
  <si>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</si>
  <si>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</si>
  <si>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</si>
  <si>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</si>
  <si>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</si>
  <si>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</si>
  <si>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</si>
  <si>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</si>
  <si>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</si>
  <si>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</si>
  <si>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</si>
  <si>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</si>
  <si>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</si>
  <si>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</si>
  <si>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</si>
  <si>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</si>
  <si>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</si>
  <si>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</si>
  <si>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</si>
  <si>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</si>
  <si>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</si>
  <si>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</si>
  <si>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</si>
  <si>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</si>
  <si>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</si>
  <si>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</si>
  <si>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</si>
  <si>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</si>
  <si>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</si>
  <si>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</si>
  <si>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</si>
  <si>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</si>
  <si>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</si>
  <si>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</si>
  <si>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</si>
  <si>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</si>
  <si>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</si>
  <si>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</si>
  <si>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</si>
  <si>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</si>
  <si>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</si>
  <si>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</si>
  <si>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</si>
  <si>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</si>
  <si>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</si>
  <si>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</si>
  <si>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</si>
  <si>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</si>
  <si>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</si>
  <si>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</si>
  <si>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</si>
  <si>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</si>
  <si>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</si>
  <si>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</si>
  <si>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</si>
  <si>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</si>
  <si>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</si>
  <si>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</si>
  <si>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</si>
  <si>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</si>
  <si>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</si>
  <si>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</si>
  <si>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</si>
  <si>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</si>
  <si>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</si>
  <si>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</si>
  <si>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</si>
  <si>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</si>
  <si>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</si>
  <si>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</si>
  <si>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</si>
  <si>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</si>
  <si>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</si>
  <si>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</si>
  <si>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</si>
  <si>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</si>
  <si>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</si>
  <si>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</si>
  <si>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</si>
  <si>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</si>
  <si>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</si>
  <si>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</si>
  <si>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</si>
  <si>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</si>
  <si>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</si>
  <si>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</si>
  <si>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</si>
  <si>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</si>
  <si>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</si>
  <si>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</si>
  <si>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</si>
  <si>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</si>
  <si>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</si>
  <si>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</si>
  <si>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</si>
  <si>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</si>
  <si>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</si>
  <si>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</si>
  <si>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</si>
  <si>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</si>
  <si>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</si>
  <si>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</si>
  <si>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</si>
  <si>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</si>
  <si>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</si>
  <si>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</si>
  <si>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</si>
  <si>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</si>
  <si>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</si>
  <si>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</si>
  <si>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</si>
  <si>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</si>
  <si>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</si>
  <si>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</si>
  <si>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</si>
  <si>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</si>
  <si>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</si>
  <si>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</si>
  <si>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</si>
  <si>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</si>
  <si>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</si>
  <si>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</si>
  <si>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</si>
  <si>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</si>
  <si>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</si>
  <si>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</si>
  <si>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</si>
  <si>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</si>
  <si>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</si>
  <si>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</si>
  <si>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</si>
  <si>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</si>
  <si>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</si>
  <si>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</si>
  <si>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</si>
  <si>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</si>
  <si>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</si>
  <si>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</si>
  <si>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</si>
  <si>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</si>
  <si>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</si>
  <si>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</si>
  <si>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</si>
  <si>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</si>
  <si>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</si>
  <si>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</si>
  <si>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</si>
  <si>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</si>
  <si>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</si>
  <si>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</si>
  <si>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</si>
  <si>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</si>
  <si>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</si>
  <si>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</si>
  <si>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</si>
  <si>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</si>
  <si>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</si>
  <si>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</si>
  <si>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</si>
  <si>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</si>
  <si>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</si>
  <si>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</si>
  <si>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</si>
  <si>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</si>
  <si>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</si>
  <si>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</si>
  <si>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</si>
  <si>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</si>
  <si>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</si>
  <si>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</si>
  <si>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</si>
  <si>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</si>
  <si>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</si>
  <si>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</si>
  <si>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</si>
  <si>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</si>
  <si>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</si>
  <si>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</si>
  <si>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</si>
  <si>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</si>
  <si>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</si>
  <si>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</si>
  <si>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</si>
  <si>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</si>
  <si>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</si>
  <si>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</si>
  <si>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</si>
  <si>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</si>
  <si>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</si>
  <si>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</si>
  <si>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</si>
  <si>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</si>
  <si>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</si>
  <si>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</si>
  <si>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</si>
  <si>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</si>
  <si>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</si>
  <si>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</si>
  <si>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</si>
  <si>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</si>
  <si>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</si>
  <si>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</si>
  <si>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</si>
  <si>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</si>
  <si>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</si>
  <si>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</si>
  <si>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</si>
  <si>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</si>
  <si>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</si>
  <si>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</si>
  <si>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</si>
  <si>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</si>
  <si>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</si>
  <si>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</si>
  <si>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</si>
  <si>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</si>
  <si>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</si>
  <si>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</si>
  <si>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</si>
  <si>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</si>
  <si>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</si>
  <si>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</si>
  <si>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</si>
  <si>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</si>
  <si>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</si>
  <si>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</si>
  <si>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</si>
  <si>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</si>
  <si>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</si>
  <si>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</si>
  <si>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</si>
  <si>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</si>
  <si>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</si>
  <si>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</si>
  <si>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</si>
  <si>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</si>
  <si>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</si>
  <si>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</si>
  <si>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</si>
  <si>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</si>
  <si>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</si>
  <si>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</si>
  <si>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</si>
  <si>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</si>
  <si>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</si>
  <si>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</si>
  <si>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</si>
  <si>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</si>
  <si>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</si>
  <si>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</si>
  <si>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</si>
  <si>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</si>
  <si>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</si>
  <si>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</si>
  <si>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</si>
  <si>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</si>
  <si>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</si>
  <si>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</si>
  <si>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</si>
  <si>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</si>
  <si>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</si>
  <si>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</si>
  <si>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</si>
  <si>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</si>
  <si>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</si>
  <si>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</si>
  <si>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</si>
  <si>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</si>
  <si>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</si>
  <si>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</si>
  <si>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</si>
  <si>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</si>
  <si>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</si>
  <si>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</si>
  <si>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</si>
  <si>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</si>
  <si>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</si>
  <si>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</si>
  <si>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</si>
  <si>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</si>
  <si>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</si>
  <si>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</si>
  <si>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</si>
  <si>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</si>
  <si>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</si>
  <si>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</si>
  <si>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</si>
  <si>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</si>
  <si>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</si>
  <si>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</si>
  <si>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</si>
  <si>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</si>
  <si>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</si>
  <si>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</si>
  <si>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</si>
  <si>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</si>
  <si>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</si>
  <si>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</si>
  <si>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</si>
  <si>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</si>
  <si>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</si>
  <si>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</si>
  <si>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</si>
  <si>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</si>
  <si>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</si>
  <si>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</si>
  <si>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</si>
  <si>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</si>
  <si>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</si>
  <si>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</si>
  <si>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</si>
  <si>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</si>
  <si>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</si>
  <si>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</si>
  <si>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</si>
  <si>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</si>
  <si>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</si>
  <si>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</si>
  <si>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</si>
  <si>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</si>
  <si>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</si>
  <si>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</si>
  <si>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</si>
  <si>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</si>
  <si>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</si>
  <si>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</si>
  <si>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</si>
  <si>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</si>
  <si>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</si>
  <si>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</si>
  <si>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</si>
  <si>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</si>
  <si>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</si>
  <si>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</si>
  <si>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</si>
  <si>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</si>
  <si>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</si>
  <si>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</si>
  <si>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</si>
  <si>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</si>
  <si>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</si>
  <si>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</si>
  <si>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</si>
  <si>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</si>
  <si>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</si>
  <si>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</si>
  <si>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</si>
  <si>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</si>
  <si>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</si>
  <si>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</si>
  <si>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</si>
  <si>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</si>
  <si>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</si>
  <si>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</si>
  <si>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</si>
  <si>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</si>
  <si>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</si>
  <si>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</si>
  <si>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</si>
  <si>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</si>
  <si>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</si>
  <si>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</si>
  <si>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</si>
  <si>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</si>
  <si>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</si>
  <si>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</si>
  <si>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</si>
  <si>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</si>
  <si>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</si>
  <si>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</si>
  <si>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</si>
  <si>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</si>
  <si>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</si>
  <si>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</si>
  <si>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</si>
  <si>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</si>
  <si>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</si>
  <si>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</si>
  <si>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</si>
  <si>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</si>
  <si>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</si>
  <si>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</si>
  <si>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</si>
  <si>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</si>
  <si>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</si>
  <si>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</si>
  <si>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</si>
  <si>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</si>
  <si>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</si>
  <si>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</si>
  <si>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</si>
  <si>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</si>
  <si>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</si>
  <si>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</si>
  <si>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</si>
  <si>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</si>
  <si>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</si>
  <si>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</si>
  <si>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</si>
  <si>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</si>
  <si>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</si>
  <si>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</si>
  <si>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</si>
  <si>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</si>
  <si>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</si>
  <si>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</si>
  <si>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</si>
  <si>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</si>
  <si>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</si>
  <si>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</si>
  <si>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</si>
  <si>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</si>
  <si>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</si>
  <si>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</si>
  <si>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</si>
  <si>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</si>
  <si>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</si>
  <si>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</si>
  <si>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</si>
  <si>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</si>
  <si>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</si>
  <si>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</si>
  <si>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</si>
  <si>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</si>
  <si>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</si>
  <si>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</si>
  <si>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</si>
  <si>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</si>
  <si>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</si>
  <si>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</si>
  <si>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</si>
  <si>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</si>
  <si>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</si>
  <si>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</si>
  <si>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</si>
  <si>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</si>
  <si>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</si>
  <si>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</si>
  <si>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</si>
  <si>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</si>
  <si>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</si>
  <si>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</si>
  <si>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</si>
  <si>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</si>
  <si>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</si>
  <si>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</si>
  <si>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</si>
  <si>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</si>
  <si>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</si>
  <si>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</si>
  <si>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</si>
  <si>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</si>
  <si>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</si>
  <si>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</si>
  <si>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</si>
  <si>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</si>
  <si>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</si>
  <si>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</si>
  <si>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</si>
  <si>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</si>
  <si>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</si>
  <si>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</si>
  <si>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</si>
  <si>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</si>
  <si>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</si>
  <si>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</si>
  <si>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</si>
  <si>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</si>
  <si>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</si>
  <si>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</si>
  <si>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</si>
  <si>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</si>
  <si>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</si>
  <si>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</si>
  <si>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</si>
  <si>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</si>
  <si>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</si>
  <si>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</si>
  <si>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</si>
  <si>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</si>
  <si>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</si>
  <si>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</si>
  <si>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</si>
  <si>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</si>
  <si>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</si>
  <si>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</si>
  <si>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</si>
  <si>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</si>
  <si>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</si>
  <si>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</si>
  <si>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</si>
  <si>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</si>
  <si>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</si>
  <si>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</si>
  <si>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</si>
  <si>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</si>
  <si>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</si>
  <si>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</si>
  <si>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</si>
  <si>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</si>
  <si>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</si>
  <si>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</si>
  <si>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</si>
  <si>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</si>
  <si>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</si>
  <si>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</si>
  <si>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</si>
  <si>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</si>
  <si>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</si>
  <si>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</si>
  <si>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</si>
  <si>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</si>
  <si>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</si>
  <si>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</si>
  <si>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</si>
  <si>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</si>
  <si>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</si>
  <si>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</si>
  <si>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</si>
  <si>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</si>
  <si>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</si>
  <si>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</si>
  <si>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</si>
  <si>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</si>
  <si>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</si>
  <si>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</si>
  <si>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</si>
  <si>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</si>
  <si>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</si>
  <si>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</si>
  <si>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</si>
  <si>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</si>
  <si>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</si>
  <si>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</si>
  <si>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</si>
  <si>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</si>
  <si>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</si>
  <si>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</si>
  <si>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</si>
  <si>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</si>
  <si>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</si>
  <si>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</si>
  <si>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</si>
  <si>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</si>
  <si>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</si>
  <si>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</si>
  <si>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</si>
  <si>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</si>
  <si>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</si>
  <si>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</si>
  <si>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</si>
  <si>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</si>
  <si>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</si>
  <si>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</si>
  <si>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</si>
  <si>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</si>
  <si>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</si>
  <si>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</si>
  <si>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</si>
  <si>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</si>
  <si>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</si>
  <si>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</si>
  <si>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</si>
  <si>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</si>
  <si>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</si>
  <si>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</si>
  <si>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</si>
  <si>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</si>
  <si>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</si>
  <si>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</si>
  <si>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</si>
  <si>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</si>
  <si>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</si>
  <si>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</si>
  <si>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</si>
  <si>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</si>
  <si>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</si>
  <si>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</si>
  <si>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</si>
  <si>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</si>
  <si>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</si>
  <si>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</si>
  <si>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</si>
  <si>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</si>
  <si>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</si>
  <si>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</si>
  <si>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</si>
  <si>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</si>
  <si>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</si>
  <si>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</si>
  <si>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</si>
  <si>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</si>
  <si>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</si>
  <si>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</si>
  <si>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</si>
  <si>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</si>
  <si>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</si>
  <si>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</si>
  <si>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</si>
  <si>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</si>
  <si>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</si>
  <si>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</si>
  <si>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</si>
  <si>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</si>
  <si>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</si>
  <si>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</si>
  <si>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</si>
  <si>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</si>
  <si>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</si>
  <si>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</si>
  <si>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</si>
  <si>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</si>
  <si>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</si>
  <si>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</si>
  <si>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</si>
  <si>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</si>
  <si>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</si>
  <si>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</si>
  <si>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</si>
  <si>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</si>
  <si>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</si>
  <si>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</si>
  <si>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</si>
  <si>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</si>
  <si>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</si>
  <si>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</si>
  <si>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</si>
  <si>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</si>
  <si>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</si>
  <si>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</si>
  <si>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</si>
  <si>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</si>
  <si>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</si>
  <si>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</si>
  <si>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</si>
  <si>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</si>
  <si>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</si>
  <si>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</si>
  <si>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</si>
  <si>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</si>
  <si>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</si>
  <si>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</si>
  <si>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</si>
  <si>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</si>
  <si>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</si>
  <si>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</si>
  <si>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</si>
  <si>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</si>
  <si>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</si>
  <si>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</si>
  <si>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</si>
  <si>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</si>
  <si>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</si>
  <si>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</si>
  <si>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</si>
  <si>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</si>
  <si>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</si>
  <si>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</si>
  <si>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</si>
  <si>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</si>
  <si>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</si>
  <si>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</si>
  <si>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</si>
  <si>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</si>
  <si>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</si>
  <si>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</si>
  <si>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</si>
  <si>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</si>
  <si>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</si>
  <si>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</si>
  <si>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</si>
  <si>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</si>
  <si>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</si>
  <si>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</si>
  <si>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</si>
  <si>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</si>
  <si>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</si>
  <si>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</si>
  <si>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</si>
  <si>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</si>
  <si>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</si>
  <si>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</si>
  <si>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</si>
  <si>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</si>
  <si>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</si>
  <si>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</si>
  <si>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</si>
  <si>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</si>
  <si>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</si>
  <si>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</si>
  <si>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</si>
  <si>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</si>
  <si>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</si>
  <si>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</si>
  <si>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</si>
  <si>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</si>
  <si>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</si>
  <si>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</si>
  <si>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</si>
  <si>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</si>
  <si>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</si>
  <si>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</si>
  <si>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</si>
  <si>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</si>
  <si>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</si>
  <si>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</si>
  <si>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</si>
  <si>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</si>
  <si>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</si>
  <si>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</si>
  <si>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</si>
  <si>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</si>
  <si>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</si>
  <si>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</si>
  <si>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</si>
  <si>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</si>
  <si>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</si>
  <si>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</si>
  <si>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</si>
  <si>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</si>
  <si>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</si>
  <si>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</si>
  <si>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</si>
  <si>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</si>
  <si>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</si>
  <si>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</si>
  <si>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</si>
  <si>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</si>
  <si>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</si>
  <si>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</si>
  <si>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</si>
  <si>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</si>
  <si>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</si>
  <si>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</si>
  <si>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</si>
  <si>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</si>
  <si>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</si>
  <si>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</si>
  <si>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</si>
  <si>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</si>
  <si>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</si>
  <si>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</si>
  <si>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</si>
  <si>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</si>
  <si>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</si>
  <si>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</si>
  <si>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</si>
  <si>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</si>
  <si>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</si>
  <si>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</si>
  <si>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</si>
  <si>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</si>
  <si>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</si>
  <si>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</si>
  <si>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</si>
  <si>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</si>
  <si>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</si>
  <si>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</si>
  <si>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</si>
  <si>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</si>
  <si>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</si>
  <si>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</si>
  <si>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</si>
  <si>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</si>
  <si>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</si>
  <si>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</si>
  <si>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</si>
  <si>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</si>
  <si>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</si>
  <si>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</si>
  <si>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</si>
  <si>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</si>
  <si>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</si>
  <si>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</si>
  <si>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</si>
  <si>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</si>
  <si>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</si>
  <si>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</si>
  <si>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</si>
  <si>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</si>
  <si>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</si>
  <si>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</si>
  <si>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</si>
  <si>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</si>
  <si>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</si>
  <si>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</si>
  <si>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</si>
  <si>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</si>
  <si>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</si>
  <si>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</si>
  <si>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</si>
  <si>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</si>
  <si>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</si>
  <si>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</si>
  <si>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</si>
  <si>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</si>
  <si>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</si>
  <si>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</si>
  <si>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</si>
  <si>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</si>
  <si>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</si>
  <si>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</si>
  <si>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</si>
  <si>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</si>
  <si>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</si>
  <si>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</si>
  <si>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</si>
  <si>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</si>
  <si>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</si>
  <si>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</si>
  <si>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</si>
  <si>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</si>
  <si>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</si>
  <si>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</si>
  <si>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</si>
  <si>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</si>
  <si>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</si>
  <si>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</si>
  <si>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</si>
  <si>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</si>
  <si>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</si>
  <si>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</si>
  <si>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</si>
  <si>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</si>
  <si>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</si>
  <si>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</si>
  <si>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</si>
  <si>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</si>
  <si>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</si>
  <si>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</si>
  <si>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</si>
  <si>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</si>
  <si>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</si>
  <si>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</si>
  <si>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</si>
  <si>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</si>
  <si>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</si>
  <si>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</si>
  <si>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</si>
  <si>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</si>
  <si>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</si>
  <si>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</si>
  <si>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</si>
  <si>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</si>
  <si>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</si>
  <si>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</si>
  <si>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</si>
  <si>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</si>
  <si>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</si>
  <si>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</si>
  <si>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</si>
  <si>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</si>
  <si>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</si>
  <si>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</si>
  <si>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</si>
  <si>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</si>
  <si>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</si>
  <si>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</si>
  <si>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</si>
  <si>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</si>
  <si>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</si>
  <si>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</si>
  <si>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</si>
  <si>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</si>
  <si>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</si>
  <si>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</si>
  <si>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</si>
  <si>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</si>
  <si>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</si>
  <si>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</si>
  <si>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</si>
  <si>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</si>
  <si>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</si>
  <si>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</si>
  <si>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</si>
  <si>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</si>
  <si>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</si>
  <si>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</si>
  <si>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</si>
  <si>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</si>
  <si>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</si>
  <si>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</si>
  <si>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</si>
  <si>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</si>
  <si>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</si>
  <si>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</si>
  <si>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</si>
  <si>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</si>
  <si>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</si>
  <si>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</si>
  <si>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</si>
  <si>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</si>
  <si>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</si>
  <si>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</si>
  <si>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</si>
  <si>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</si>
  <si>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</si>
  <si>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</si>
  <si>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</si>
  <si>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</si>
  <si>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</si>
  <si>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</si>
  <si>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</si>
  <si>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</si>
  <si>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</si>
  <si>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</si>
  <si>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</si>
  <si>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</si>
  <si>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</si>
  <si>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</si>
  <si>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</si>
  <si>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</si>
  <si>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</si>
  <si>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</si>
  <si>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</si>
  <si>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</si>
  <si>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</si>
  <si>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</si>
  <si>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</si>
  <si>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</si>
  <si>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</si>
  <si>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</si>
  <si>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</si>
  <si>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</si>
  <si>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</si>
  <si>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</si>
  <si>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</si>
  <si>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</si>
  <si>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</si>
  <si>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</si>
  <si>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</si>
  <si>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</si>
  <si>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</si>
  <si>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</si>
  <si>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</si>
  <si>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</si>
  <si>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</si>
  <si>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</si>
  <si>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</si>
  <si>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</si>
  <si>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</si>
  <si>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</si>
  <si>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</si>
  <si>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</si>
  <si>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</si>
  <si>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</si>
  <si>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</si>
  <si>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</si>
  <si>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</si>
  <si>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</si>
  <si>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</si>
  <si>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</si>
  <si>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</si>
  <si>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</si>
  <si>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</si>
  <si>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</si>
  <si>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</si>
  <si>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</si>
  <si>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</si>
  <si>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</si>
  <si>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</si>
  <si>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</si>
  <si>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</si>
  <si>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</si>
  <si>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</si>
  <si>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</si>
  <si>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</si>
  <si>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</si>
  <si>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</si>
  <si>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</si>
  <si>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</si>
  <si>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</si>
  <si>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</si>
  <si>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</si>
  <si>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</si>
  <si>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</si>
  <si>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</si>
  <si>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</si>
  <si>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</si>
  <si>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</si>
  <si>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</si>
  <si>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</si>
  <si>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</si>
  <si>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</si>
  <si>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</si>
  <si>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</si>
  <si>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</si>
  <si>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</si>
  <si>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</si>
  <si>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</si>
  <si>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</si>
  <si>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</si>
  <si>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</si>
  <si>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</si>
  <si>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</si>
  <si>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</si>
  <si>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</si>
  <si>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</si>
  <si>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</si>
  <si>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</si>
  <si>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</si>
  <si>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</si>
  <si>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</si>
  <si>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</si>
  <si>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</si>
  <si>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</si>
  <si>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</si>
  <si>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</si>
  <si>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</si>
  <si>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</si>
  <si>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</si>
  <si>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</si>
  <si>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</si>
  <si>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</si>
  <si>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</si>
  <si>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</si>
  <si>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</si>
  <si>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</si>
  <si>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</si>
  <si>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</si>
  <si>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</si>
  <si>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</si>
  <si>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</si>
  <si>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</si>
  <si>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</si>
  <si>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</si>
  <si>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</si>
  <si>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</si>
  <si>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</si>
  <si>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</si>
  <si>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</si>
  <si>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</si>
  <si>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</si>
  <si>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</si>
  <si>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</si>
  <si>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</si>
  <si>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</si>
  <si>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</si>
  <si>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</si>
  <si>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</si>
  <si>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</si>
  <si>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</si>
  <si>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</si>
  <si>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</si>
  <si>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</si>
  <si>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</si>
  <si>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</si>
  <si>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</si>
  <si>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</si>
  <si>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</si>
  <si>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</si>
  <si>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</si>
  <si>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</si>
  <si>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</si>
  <si>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</si>
  <si>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</si>
  <si>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</si>
  <si>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</si>
  <si>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</si>
  <si>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</si>
  <si>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</si>
  <si>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</si>
  <si>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</si>
  <si>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</si>
  <si>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</si>
  <si>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</si>
  <si>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</si>
  <si>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</si>
  <si>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</si>
  <si>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</si>
  <si>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</si>
  <si>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</si>
  <si>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</si>
  <si>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</si>
  <si>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</si>
  <si>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</si>
  <si>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</si>
  <si>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</si>
  <si>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</si>
  <si>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</si>
  <si>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</si>
  <si>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</si>
  <si>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</si>
  <si>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</si>
  <si>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</si>
  <si>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</si>
  <si>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</si>
  <si>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</si>
  <si>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</si>
  <si>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</si>
  <si>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</si>
  <si>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</si>
  <si>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</si>
  <si>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</si>
  <si>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</si>
  <si>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</si>
  <si>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</si>
  <si>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</si>
  <si>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</si>
  <si>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</si>
  <si>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</si>
  <si>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</si>
  <si>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</si>
  <si>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</si>
  <si>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</si>
  <si>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</si>
  <si>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</si>
  <si>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</si>
  <si>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</si>
  <si>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</si>
  <si>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</si>
  <si>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</si>
  <si>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</si>
  <si>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</si>
  <si>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</si>
  <si>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</si>
  <si>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</si>
  <si>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</si>
  <si>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</si>
  <si>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</si>
  <si>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</si>
  <si>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</si>
  <si>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</si>
  <si>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</si>
  <si>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</si>
  <si>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</si>
  <si>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</si>
  <si>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</si>
  <si>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</si>
  <si>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</si>
  <si>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</si>
  <si>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</si>
  <si>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</si>
  <si>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</si>
  <si>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</si>
  <si>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</si>
  <si>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</si>
  <si>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</si>
  <si>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</si>
  <si>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</si>
  <si>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</si>
  <si>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</si>
  <si>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</si>
  <si>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</si>
  <si>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</si>
  <si>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</si>
  <si>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</si>
  <si>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</si>
  <si>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</si>
  <si>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</si>
  <si>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</si>
  <si>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</si>
  <si>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</si>
  <si>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</si>
  <si>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</si>
  <si>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</si>
  <si>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</si>
  <si>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</si>
  <si>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</si>
  <si>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</si>
  <si>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</si>
  <si>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</si>
  <si>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</si>
  <si>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</si>
  <si>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</si>
  <si>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</si>
  <si>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</si>
  <si>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</si>
  <si>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</si>
  <si>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</si>
  <si>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</si>
  <si>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</si>
  <si>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</si>
  <si>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</si>
  <si>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</si>
  <si>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</si>
  <si>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</si>
  <si>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</si>
  <si>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</si>
  <si>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</si>
  <si>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</si>
  <si>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</si>
  <si>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</si>
  <si>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</si>
  <si>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</si>
  <si>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</si>
  <si>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</si>
  <si>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</si>
  <si>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</si>
  <si>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</si>
  <si>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</si>
  <si>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</si>
  <si>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</si>
  <si>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</si>
  <si>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</si>
  <si>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</si>
  <si>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</si>
  <si>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</si>
  <si>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</si>
  <si>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</si>
  <si>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</si>
  <si>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</si>
  <si>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</si>
  <si>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</si>
  <si>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</si>
  <si>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</si>
  <si>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</si>
  <si>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</si>
  <si>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</si>
  <si>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</si>
  <si>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</si>
  <si>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</si>
  <si>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</si>
  <si>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</si>
  <si>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</si>
  <si>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</si>
  <si>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</si>
  <si>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</si>
  <si>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</si>
  <si>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</si>
  <si>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</si>
  <si>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</si>
  <si>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</si>
  <si>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</si>
  <si>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</si>
  <si>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</si>
  <si>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</si>
  <si>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</si>
  <si>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</si>
  <si>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</si>
  <si>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</si>
  <si>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</si>
  <si>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</si>
  <si>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</si>
  <si>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</si>
  <si>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</si>
  <si>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</si>
  <si>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</si>
  <si>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</si>
  <si>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</si>
  <si>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</si>
  <si>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</si>
  <si>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</si>
  <si>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</si>
  <si>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</si>
  <si>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</si>
  <si>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</si>
  <si>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</si>
  <si>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</si>
  <si>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</si>
  <si>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</si>
  <si>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</si>
  <si>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</si>
  <si>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</si>
  <si>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</si>
  <si>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</si>
  <si>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</si>
  <si>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</si>
  <si>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</si>
  <si>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</si>
  <si>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</si>
  <si>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</si>
  <si>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</si>
  <si>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</si>
  <si>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</si>
  <si>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</si>
  <si>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</si>
  <si>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</si>
  <si>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</si>
  <si>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</si>
  <si>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</si>
  <si>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</si>
  <si>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</si>
  <si>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</si>
  <si>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</si>
  <si>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</si>
  <si>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</si>
  <si>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</si>
  <si>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</si>
  <si>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</si>
  <si>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</si>
  <si>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</si>
  <si>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</si>
  <si>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</si>
  <si>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</si>
  <si>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</si>
  <si>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</si>
  <si>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</si>
  <si>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</si>
  <si>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</si>
  <si>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</si>
  <si>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</si>
  <si>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</si>
  <si>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</si>
  <si>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</si>
  <si>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</si>
  <si>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</si>
  <si>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</si>
  <si>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</si>
  <si>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</si>
  <si>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</si>
  <si>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</si>
  <si>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</si>
  <si>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</si>
  <si>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</si>
  <si>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</si>
  <si>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</si>
  <si>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</si>
  <si>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</si>
  <si>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</si>
  <si>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</si>
  <si>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</si>
  <si>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</si>
  <si>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</si>
  <si>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</si>
  <si>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</si>
  <si>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</si>
  <si>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</si>
  <si>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</si>
  <si>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</si>
  <si>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</si>
  <si>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</si>
  <si>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</si>
  <si>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</si>
  <si>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</si>
  <si>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</si>
  <si>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</si>
  <si>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</si>
  <si>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</si>
  <si>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</si>
  <si>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</si>
  <si>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</si>
  <si>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</si>
  <si>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</si>
  <si>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</si>
  <si>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</si>
  <si>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</si>
  <si>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</si>
  <si>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</si>
  <si>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</si>
  <si>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</si>
  <si>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</si>
  <si>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</si>
  <si>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</si>
  <si>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</si>
  <si>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</si>
  <si>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</si>
  <si>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</si>
  <si>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</si>
  <si>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</si>
  <si>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</si>
  <si>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</si>
  <si>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</si>
  <si>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</si>
  <si>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</si>
  <si>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</si>
  <si>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</si>
  <si>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</si>
  <si>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</si>
  <si>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</si>
  <si>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</si>
  <si>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</si>
  <si>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</si>
  <si>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</si>
  <si>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</si>
  <si>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</si>
  <si>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</si>
  <si>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</si>
  <si>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</si>
  <si>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</si>
  <si>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</si>
  <si>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</si>
  <si>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</si>
  <si>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</si>
  <si>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</si>
  <si>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</si>
  <si>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</si>
  <si>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</si>
  <si>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</si>
  <si>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</si>
  <si>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</si>
  <si>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</si>
  <si>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</si>
  <si>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</si>
  <si>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</si>
  <si>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</si>
  <si>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</si>
  <si>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</si>
  <si>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</si>
  <si>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</si>
  <si>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</si>
  <si>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</si>
  <si>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</si>
  <si>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</si>
  <si>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</si>
  <si>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</si>
  <si>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</si>
  <si>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</si>
  <si>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</si>
  <si>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</si>
  <si>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</si>
  <si>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</si>
  <si>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</si>
  <si>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</si>
  <si>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</si>
  <si>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</si>
  <si>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</si>
  <si>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</si>
  <si>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</si>
  <si>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</si>
  <si>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</si>
  <si>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</si>
  <si>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</si>
  <si>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</si>
  <si>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</si>
  <si>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</si>
  <si>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</si>
  <si>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</si>
  <si>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</si>
  <si>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</si>
  <si>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</si>
  <si>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</si>
  <si>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</si>
  <si>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</si>
  <si>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</si>
  <si>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</si>
  <si>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</si>
  <si>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</si>
  <si>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</si>
  <si>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</si>
  <si>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</si>
  <si>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</si>
  <si>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</si>
  <si>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</si>
  <si>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</si>
  <si>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</si>
  <si>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</si>
  <si>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</si>
  <si>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</si>
  <si>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</si>
  <si>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</si>
  <si>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</si>
  <si>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</si>
  <si>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</si>
  <si>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</si>
  <si>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</si>
  <si>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</si>
  <si>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</si>
  <si>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</si>
  <si>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</si>
  <si>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</si>
  <si>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</si>
  <si>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</si>
  <si>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</si>
  <si>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</si>
  <si>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</si>
  <si>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</si>
  <si>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</si>
  <si>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</si>
  <si>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</si>
  <si>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</si>
  <si>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</si>
  <si>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</si>
  <si>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</si>
  <si>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</si>
  <si>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</si>
  <si>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</si>
  <si>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</si>
  <si>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</si>
  <si>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</si>
  <si>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</si>
  <si>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</si>
  <si>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</si>
  <si>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</si>
  <si>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</si>
  <si>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</si>
  <si>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</si>
  <si>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</si>
  <si>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</si>
  <si>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</si>
  <si>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</si>
  <si>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</si>
  <si>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</si>
  <si>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</si>
  <si>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</si>
  <si>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</si>
  <si>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</si>
  <si>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</si>
  <si>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</si>
  <si>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</si>
  <si>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</si>
  <si>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</si>
  <si>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</si>
  <si>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</si>
  <si>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</si>
  <si>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</si>
  <si>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</si>
  <si>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</si>
  <si>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</si>
  <si>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</si>
  <si>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</si>
  <si>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</si>
  <si>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</si>
  <si>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</si>
  <si>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</si>
  <si>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</si>
  <si>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</si>
  <si>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</si>
  <si>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</si>
  <si>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</si>
  <si>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</si>
  <si>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</si>
  <si>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</si>
  <si>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</si>
  <si>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</si>
  <si>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</si>
  <si>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</si>
  <si>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</si>
  <si>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</si>
  <si>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</si>
  <si>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</si>
  <si>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</si>
  <si>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</si>
  <si>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</si>
  <si>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</si>
  <si>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</si>
  <si>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</si>
  <si>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</si>
  <si>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</si>
  <si>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</si>
  <si>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</si>
  <si>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</si>
  <si>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</si>
  <si>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</si>
  <si>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</si>
  <si>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</si>
  <si>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</si>
  <si>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</si>
  <si>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</si>
  <si>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</si>
  <si>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</si>
  <si>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</si>
  <si>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</si>
  <si>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</si>
  <si>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</si>
  <si>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</si>
  <si>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</si>
  <si>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</si>
  <si>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</si>
  <si>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</si>
  <si>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</si>
  <si>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</si>
  <si>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</si>
  <si>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</si>
  <si>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</si>
  <si>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</si>
  <si>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</si>
  <si>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</si>
  <si>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</si>
  <si>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</si>
  <si>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</si>
  <si>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</si>
  <si>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</si>
  <si>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</si>
  <si>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</si>
  <si>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</si>
  <si>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</si>
  <si>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</si>
  <si>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</si>
  <si>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</si>
  <si>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</si>
  <si>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</si>
  <si>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</si>
  <si>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</si>
  <si>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</si>
  <si>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</si>
  <si>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</si>
  <si>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</si>
  <si>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</si>
  <si>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</si>
  <si>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</si>
  <si>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</si>
  <si>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</si>
  <si>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</si>
  <si>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</si>
  <si>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</si>
  <si>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</si>
  <si>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</si>
  <si>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</si>
  <si>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</si>
  <si>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</si>
  <si>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</si>
  <si>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</si>
  <si>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</si>
  <si>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</si>
  <si>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</si>
  <si>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</si>
  <si>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</si>
  <si>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</si>
  <si>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</si>
  <si>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</si>
  <si>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</si>
  <si>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</si>
  <si>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</si>
  <si>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</si>
  <si>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</si>
  <si>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</si>
  <si>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</si>
  <si>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</si>
  <si>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</si>
  <si>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</si>
  <si>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</si>
  <si>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</si>
  <si>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</si>
  <si>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</si>
  <si>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</si>
  <si>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</si>
  <si>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</si>
  <si>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</si>
  <si>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</si>
  <si>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</si>
  <si>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</si>
  <si>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</si>
  <si>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</si>
  <si>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</si>
  <si>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</si>
  <si>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</si>
  <si>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</si>
  <si>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</si>
  <si>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</si>
  <si>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</si>
  <si>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</si>
  <si>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</si>
  <si>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</si>
  <si>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</si>
  <si>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</si>
  <si>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</si>
  <si>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</si>
  <si>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</si>
  <si>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</si>
  <si>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</si>
  <si>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</si>
  <si>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</si>
  <si>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</si>
  <si>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</si>
  <si>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</si>
  <si>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</si>
  <si>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</si>
  <si>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</si>
  <si>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</si>
  <si>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</si>
  <si>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</si>
  <si>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</si>
  <si>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</si>
  <si>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</si>
  <si>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</si>
  <si>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</si>
  <si>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</si>
  <si>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</si>
  <si>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</si>
  <si>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</si>
  <si>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</si>
  <si>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</si>
  <si>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</si>
  <si>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</si>
  <si>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</si>
  <si>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</si>
  <si>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</si>
  <si>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</si>
  <si>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</si>
  <si>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</si>
  <si>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</si>
  <si>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</si>
  <si>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</si>
  <si>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</si>
  <si>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</si>
  <si>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</si>
  <si>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</si>
  <si>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</si>
  <si>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</si>
  <si>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</si>
  <si>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</si>
  <si>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</si>
  <si>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</si>
  <si>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</si>
  <si>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</si>
  <si>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</si>
  <si>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</si>
  <si>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</si>
  <si>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</si>
  <si>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</si>
  <si>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</si>
  <si>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</si>
  <si>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</si>
  <si>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</si>
  <si>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</si>
  <si>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</si>
  <si>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</si>
  <si>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</si>
  <si>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</si>
  <si>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</si>
  <si>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</si>
  <si>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</si>
  <si>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</si>
  <si>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</si>
  <si>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</si>
  <si>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</si>
  <si>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</si>
  <si>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</si>
  <si>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</si>
  <si>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</si>
  <si>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</si>
  <si>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</si>
  <si>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</si>
  <si>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</si>
  <si>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</si>
  <si>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</si>
  <si>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</si>
  <si>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</si>
  <si>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</si>
  <si>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</si>
  <si>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</si>
  <si>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</si>
  <si>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</si>
  <si>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</si>
  <si>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</si>
  <si>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</si>
  <si>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</si>
  <si>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</si>
  <si>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</si>
  <si>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</si>
  <si>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</si>
  <si>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</si>
  <si>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</si>
  <si>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</si>
  <si>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</si>
  <si>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</si>
  <si>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</si>
  <si>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</si>
  <si>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</si>
  <si>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</si>
  <si>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</si>
  <si>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</si>
  <si>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</si>
  <si>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</si>
  <si>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</si>
  <si>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</si>
  <si>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</si>
  <si>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</si>
  <si>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</si>
  <si>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</si>
  <si>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</si>
  <si>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</si>
  <si>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</si>
  <si>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</si>
  <si>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</si>
  <si>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</si>
  <si>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</si>
  <si>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</si>
  <si>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</si>
  <si>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</si>
  <si>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</si>
  <si>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</si>
  <si>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</si>
  <si>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</si>
  <si>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</si>
  <si>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</si>
  <si>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</si>
  <si>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</si>
  <si>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</si>
  <si>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</si>
  <si>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</si>
  <si>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</si>
  <si>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</si>
  <si>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</si>
  <si>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</si>
  <si>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</si>
  <si>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</si>
  <si>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</si>
  <si>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</si>
  <si>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</si>
  <si>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</si>
  <si>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</si>
  <si>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</si>
  <si>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</si>
  <si>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</si>
  <si>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</si>
  <si>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</si>
  <si>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</si>
  <si>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</si>
  <si>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</si>
  <si>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</si>
  <si>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</si>
  <si>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</si>
  <si>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</si>
  <si>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</si>
  <si>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</si>
  <si>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</si>
  <si>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</si>
  <si>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</si>
  <si>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</si>
  <si>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</si>
  <si>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</si>
  <si>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</si>
  <si>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</si>
  <si>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</si>
  <si>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</si>
  <si>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</si>
  <si>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</si>
  <si>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</si>
  <si>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</si>
  <si>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</si>
  <si>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</si>
  <si>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</si>
  <si>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</si>
  <si>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</si>
  <si>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</si>
  <si>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</si>
  <si>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</si>
  <si>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</si>
  <si>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</si>
  <si>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</si>
  <si>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</si>
  <si>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</si>
  <si>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</si>
  <si>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</si>
  <si>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</si>
  <si>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</si>
  <si>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</si>
  <si>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</si>
  <si>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</si>
  <si>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</si>
  <si>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</si>
  <si>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</si>
  <si>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</si>
  <si>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</si>
  <si>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</si>
  <si>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</si>
  <si>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</si>
  <si>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</si>
  <si>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</si>
  <si>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</si>
  <si>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</si>
  <si>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</si>
  <si>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</si>
  <si>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</si>
  <si>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</si>
  <si>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</si>
  <si>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</si>
  <si>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</si>
  <si>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</si>
  <si>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</si>
  <si>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</si>
  <si>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</si>
  <si>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</si>
  <si>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</si>
  <si>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</si>
  <si>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</si>
  <si>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</si>
  <si>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</si>
  <si>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</si>
  <si>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</si>
  <si>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</si>
  <si>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</si>
  <si>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</si>
  <si>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</si>
  <si>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</si>
  <si>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</si>
  <si>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</si>
  <si>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</si>
  <si>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</si>
  <si>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</si>
  <si>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</si>
  <si>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</si>
  <si>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</si>
  <si>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</si>
  <si>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</si>
  <si>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</si>
  <si>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</si>
  <si>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</si>
  <si>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</si>
  <si>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</si>
  <si>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</si>
  <si>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</si>
  <si>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</si>
  <si>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</si>
  <si>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</si>
  <si>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</si>
  <si>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</si>
  <si>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</si>
  <si>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</si>
  <si>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</si>
  <si>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</si>
  <si>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</si>
  <si>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</si>
  <si>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</si>
  <si>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</si>
  <si>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</si>
  <si>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</si>
  <si>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</si>
  <si>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</si>
  <si>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</si>
  <si>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</si>
  <si>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</si>
  <si>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</si>
  <si>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</si>
  <si>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</si>
  <si>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</si>
  <si>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</si>
  <si>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</si>
  <si>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</si>
  <si>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</si>
  <si>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</si>
  <si>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</si>
  <si>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</si>
  <si>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</si>
  <si>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</si>
  <si>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</si>
  <si>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</si>
  <si>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</si>
  <si>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</si>
  <si>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</si>
  <si>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</si>
  <si>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</si>
  <si>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</si>
  <si>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</si>
  <si>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</si>
  <si>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</si>
  <si>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</si>
  <si>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</si>
  <si>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</si>
  <si>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</si>
  <si>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</si>
  <si>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</si>
  <si>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</si>
  <si>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</si>
  <si>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</si>
  <si>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</si>
  <si>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</si>
  <si>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</si>
  <si>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</si>
  <si>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</si>
  <si>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</si>
  <si>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</si>
  <si>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</si>
  <si>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</si>
  <si>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</si>
  <si>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</si>
  <si>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</si>
  <si>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</si>
  <si>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</si>
  <si>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</si>
  <si>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</si>
  <si>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</si>
  <si>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</si>
  <si>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</si>
  <si>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</si>
  <si>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</si>
  <si>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</si>
  <si>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</si>
  <si>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</si>
  <si>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</si>
  <si>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</si>
  <si>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</si>
  <si>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</si>
  <si>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</si>
  <si>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</si>
  <si>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</si>
  <si>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</si>
  <si>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</si>
  <si>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</si>
  <si>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</si>
  <si>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</si>
  <si>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</si>
  <si>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</si>
  <si>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</si>
  <si>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</si>
  <si>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</si>
  <si>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</si>
  <si>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</si>
  <si>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</si>
  <si>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</si>
  <si>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</si>
  <si>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</si>
  <si>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</si>
  <si>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</si>
  <si>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</si>
  <si>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</si>
  <si>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</si>
  <si>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</si>
  <si>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</si>
  <si>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</si>
  <si>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</si>
  <si>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</si>
  <si>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</si>
  <si>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</si>
  <si>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</si>
  <si>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</si>
  <si>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</si>
  <si>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</si>
  <si>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</si>
  <si>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</si>
  <si>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</si>
  <si>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</si>
  <si>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</si>
  <si>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</si>
  <si>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</si>
  <si>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</si>
  <si>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</si>
  <si>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</si>
  <si>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</si>
  <si>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</si>
  <si>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</si>
  <si>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</si>
  <si>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</si>
  <si>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</si>
  <si>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</si>
  <si>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</si>
  <si>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</si>
  <si>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</si>
  <si>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</si>
  <si>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</si>
  <si>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</si>
  <si>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</si>
  <si>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</si>
  <si>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</si>
  <si>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</si>
  <si>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</si>
  <si>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</si>
  <si>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</si>
  <si>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</si>
  <si>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</si>
  <si>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</si>
  <si>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</si>
  <si>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</si>
  <si>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</si>
  <si>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</si>
  <si>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</si>
  <si>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</si>
  <si>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</si>
  <si>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</si>
  <si>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</si>
  <si>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</si>
  <si>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</si>
  <si>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</si>
  <si>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</si>
  <si>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</si>
  <si>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</si>
  <si>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</si>
  <si>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</si>
  <si>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</si>
  <si>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</si>
  <si>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</si>
  <si>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</si>
  <si>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</si>
  <si>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</si>
  <si>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</si>
  <si>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</si>
  <si>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</si>
  <si>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</si>
  <si>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</si>
  <si>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</si>
  <si>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</si>
  <si>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</si>
  <si>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</si>
  <si>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</si>
  <si>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</si>
  <si>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</si>
  <si>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</si>
  <si>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</si>
  <si>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</si>
  <si>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</si>
  <si>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</si>
  <si>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</si>
  <si>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</si>
  <si>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</si>
  <si>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</si>
  <si>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</si>
  <si>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</si>
  <si>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</si>
  <si>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</si>
  <si>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</si>
  <si>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</si>
  <si>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</si>
  <si>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</si>
  <si>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</si>
  <si>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</si>
  <si>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</si>
  <si>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</si>
  <si>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</si>
  <si>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</si>
  <si>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</si>
  <si>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</si>
  <si>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</si>
  <si>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</si>
  <si>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</si>
  <si>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</si>
  <si>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</si>
  <si>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</si>
  <si>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</si>
  <si>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</si>
  <si>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</si>
  <si>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</si>
  <si>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</si>
  <si>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</si>
  <si>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</si>
  <si>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</si>
  <si>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</si>
  <si>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</si>
  <si>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</si>
  <si>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</si>
  <si>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</si>
  <si>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</si>
  <si>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</si>
  <si>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</si>
  <si>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</si>
  <si>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</si>
  <si>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</si>
  <si>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</si>
  <si>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</si>
  <si>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</si>
  <si>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</si>
  <si>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</si>
  <si>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</si>
  <si>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</si>
  <si>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</si>
  <si>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</si>
  <si>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</si>
  <si>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</si>
  <si>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</si>
  <si>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</si>
  <si>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</si>
  <si>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</si>
  <si>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</si>
  <si>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</si>
  <si>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</si>
  <si>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</si>
  <si>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</si>
  <si>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</si>
  <si>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</si>
  <si>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</si>
  <si>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</si>
  <si>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</si>
  <si>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</si>
  <si>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</si>
  <si>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</si>
  <si>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</si>
  <si>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</si>
  <si>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</si>
  <si>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</si>
  <si>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</si>
  <si>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</si>
  <si>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</si>
  <si>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</si>
  <si>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</si>
  <si>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</si>
  <si>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</si>
  <si>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</si>
  <si>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</si>
  <si>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</si>
  <si>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</si>
  <si>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</si>
  <si>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</si>
  <si>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</si>
  <si>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</si>
  <si>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</si>
  <si>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</si>
  <si>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</si>
  <si>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</si>
  <si>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</si>
  <si>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</si>
  <si>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</si>
  <si>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</si>
  <si>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</si>
  <si>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</si>
  <si>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</si>
  <si>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</si>
  <si>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</si>
  <si>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</si>
  <si>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</si>
  <si>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</si>
  <si>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</si>
  <si>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</si>
  <si>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</si>
  <si>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</si>
  <si>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</si>
  <si>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</si>
  <si>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</si>
  <si>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</si>
  <si>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</si>
  <si>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</si>
  <si>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</si>
  <si>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</si>
  <si>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</si>
  <si>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</si>
  <si>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</si>
  <si>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</si>
  <si>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</si>
  <si>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</si>
  <si>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</si>
  <si>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</si>
  <si>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</si>
  <si>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</si>
  <si>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</si>
  <si>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</si>
  <si>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</si>
  <si>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</si>
  <si>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</si>
  <si>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</si>
  <si>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</si>
  <si>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</si>
  <si>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</si>
  <si>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</si>
  <si>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</si>
  <si>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</si>
  <si>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</si>
  <si>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</si>
  <si>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</si>
  <si>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</si>
  <si>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</si>
  <si>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</si>
  <si>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</si>
  <si>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</si>
  <si>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</si>
  <si>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</si>
  <si>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</si>
  <si>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</si>
  <si>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</si>
  <si>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</si>
  <si>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</si>
  <si>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</si>
  <si>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</si>
  <si>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</si>
  <si>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</si>
  <si>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</si>
  <si>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</si>
  <si>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</si>
  <si>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</si>
  <si>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</si>
  <si>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</si>
  <si>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</si>
  <si>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</si>
  <si>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</si>
  <si>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</si>
  <si>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</si>
  <si>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</si>
  <si>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</si>
  <si>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</si>
  <si>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</si>
  <si>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</si>
  <si>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</si>
  <si>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</si>
  <si>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</si>
  <si>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</si>
  <si>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</si>
  <si>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</si>
  <si>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</si>
  <si>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</si>
  <si>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</si>
  <si>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</si>
  <si>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</si>
  <si>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</si>
  <si>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</si>
  <si>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</si>
  <si>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</si>
  <si>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</si>
  <si>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</si>
  <si>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</si>
  <si>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</si>
  <si>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</si>
  <si>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</si>
  <si>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</si>
  <si>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</si>
  <si>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</si>
  <si>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</si>
  <si>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</si>
  <si>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</si>
  <si>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</si>
  <si>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</si>
  <si>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</si>
  <si>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</si>
  <si>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</si>
  <si>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</si>
  <si>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</si>
  <si>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</si>
  <si>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</si>
  <si>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</si>
  <si>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</si>
  <si>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</si>
  <si>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</si>
  <si>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</si>
  <si>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</si>
  <si>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</si>
  <si>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</si>
  <si>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</si>
  <si>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</si>
  <si>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</si>
  <si>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</si>
  <si>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</si>
  <si>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</si>
  <si>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</si>
  <si>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</si>
  <si>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</si>
  <si>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</si>
  <si>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</si>
  <si>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</si>
  <si>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</si>
  <si>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</si>
  <si>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</si>
  <si>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</si>
  <si>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</si>
  <si>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</si>
  <si>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</si>
  <si>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</si>
  <si>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</si>
  <si>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</si>
  <si>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</si>
  <si>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</si>
  <si>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</si>
  <si>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</si>
  <si>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</si>
  <si>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</si>
  <si>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</si>
  <si>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</si>
  <si>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</si>
  <si>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</si>
  <si>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</si>
  <si>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</si>
  <si>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</si>
  <si>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</si>
  <si>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</si>
  <si>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</si>
  <si>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</si>
  <si>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</si>
  <si>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</si>
  <si>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</si>
  <si>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</si>
  <si>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</si>
  <si>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</si>
  <si>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</si>
  <si>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</si>
  <si>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</si>
  <si>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</si>
  <si>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</si>
  <si>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</si>
  <si>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</si>
  <si>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</si>
  <si>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</si>
  <si>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</si>
  <si>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</si>
  <si>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</si>
  <si>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</si>
  <si>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</si>
  <si>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</si>
  <si>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</si>
  <si>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</si>
  <si>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</si>
  <si>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</si>
  <si>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</si>
  <si>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</si>
  <si>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</si>
  <si>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</si>
  <si>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</si>
  <si>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</si>
  <si>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</si>
  <si>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</si>
  <si>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</si>
  <si>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</si>
  <si>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</si>
  <si>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</si>
  <si>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</si>
  <si>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</si>
  <si>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</si>
  <si>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</si>
  <si>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</si>
  <si>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</si>
  <si>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</si>
  <si>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</si>
  <si>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</si>
  <si>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</si>
  <si>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</si>
  <si>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</si>
  <si>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</si>
  <si>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</si>
  <si>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</si>
  <si>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</si>
  <si>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</si>
  <si>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</si>
  <si>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</si>
  <si>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</si>
  <si>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</si>
  <si>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</si>
  <si>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</si>
  <si>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</si>
  <si>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</si>
  <si>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</si>
  <si>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</si>
  <si>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</si>
  <si>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</si>
  <si>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</si>
  <si>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</si>
  <si>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</si>
  <si>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</si>
  <si>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</si>
  <si>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</si>
  <si>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</si>
  <si>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</si>
  <si>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</si>
  <si>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</si>
  <si>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</si>
  <si>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</si>
  <si>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</si>
  <si>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</si>
  <si>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</si>
  <si>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</si>
  <si>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</si>
  <si>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</si>
  <si>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</si>
  <si>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</si>
  <si>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</si>
  <si>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</si>
  <si>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</si>
  <si>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</si>
  <si>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</si>
  <si>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</si>
  <si>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</si>
  <si>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</si>
  <si>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</si>
  <si>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</si>
  <si>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</si>
  <si>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</si>
  <si>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</si>
  <si>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</si>
  <si>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</si>
  <si>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</si>
  <si>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</si>
  <si>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</si>
  <si>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</si>
  <si>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</si>
  <si>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</si>
  <si>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</si>
  <si>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</si>
  <si>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</si>
  <si>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</si>
  <si>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</si>
  <si>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</si>
  <si>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</si>
  <si>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</si>
  <si>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</si>
  <si>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</si>
  <si>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</si>
  <si>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</si>
  <si>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</si>
  <si>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</si>
  <si>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</si>
  <si>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</si>
  <si>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</si>
  <si>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</si>
  <si>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</si>
  <si>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</si>
  <si>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</si>
  <si>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</si>
  <si>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</si>
  <si>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</si>
  <si>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</si>
  <si>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</si>
  <si>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</si>
  <si>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</si>
  <si>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</si>
  <si>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</si>
  <si>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</si>
  <si>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</si>
  <si>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</si>
  <si>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</si>
  <si>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</si>
  <si>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</si>
  <si>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</si>
  <si>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</si>
  <si>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</si>
  <si>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</si>
  <si>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</si>
  <si>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</si>
  <si>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</si>
  <si>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</si>
  <si>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</si>
  <si>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</si>
  <si>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</si>
  <si>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</si>
  <si>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</si>
  <si>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</si>
  <si>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</si>
  <si>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</si>
  <si>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</si>
  <si>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</si>
  <si>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</si>
  <si>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</si>
  <si>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</si>
  <si>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</si>
  <si>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</si>
  <si>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</si>
  <si>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</si>
  <si>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</si>
  <si>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</si>
  <si>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</si>
  <si>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</si>
  <si>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</si>
  <si>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</si>
  <si>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</si>
  <si>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</si>
  <si>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</si>
  <si>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</si>
  <si>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</si>
  <si>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</si>
  <si>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</si>
  <si>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</si>
  <si>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</si>
  <si>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</si>
  <si>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</si>
  <si>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</si>
  <si>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</si>
  <si>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</si>
  <si>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</si>
  <si>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</si>
  <si>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</si>
  <si>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</si>
  <si>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</si>
  <si>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</si>
  <si>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</si>
  <si>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</si>
  <si>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</si>
  <si>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</si>
  <si>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</si>
  <si>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</si>
  <si>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</si>
  <si>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</si>
  <si>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</si>
  <si>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</si>
  <si>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</si>
  <si>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</si>
  <si>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</si>
  <si>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</si>
  <si>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</si>
  <si>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</si>
  <si>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</si>
  <si>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</si>
  <si>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</si>
  <si>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</si>
  <si>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</si>
  <si>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</si>
  <si>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</si>
  <si>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</si>
  <si>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</si>
  <si>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</si>
  <si>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</si>
  <si>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</si>
  <si>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</si>
  <si>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</si>
  <si>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</si>
  <si>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</si>
  <si>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</si>
  <si>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</si>
  <si>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</si>
  <si>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</si>
  <si>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</si>
  <si>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</si>
  <si>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</si>
  <si>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</si>
  <si>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</si>
  <si>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</si>
  <si>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</si>
  <si>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</si>
  <si>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</si>
  <si>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</si>
  <si>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</si>
  <si>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</si>
  <si>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</si>
  <si>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</si>
  <si>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</si>
  <si>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</si>
  <si>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</si>
  <si>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</si>
  <si>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</si>
  <si>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</si>
  <si>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</si>
  <si>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</si>
  <si>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</si>
  <si>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</si>
  <si>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</si>
  <si>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</si>
  <si>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</si>
  <si>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</si>
  <si>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</si>
  <si>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</si>
  <si>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</si>
  <si>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</si>
  <si>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</si>
  <si>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</si>
  <si>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</si>
  <si>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</si>
  <si>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</si>
  <si>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</si>
  <si>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</si>
  <si>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</si>
  <si>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</si>
  <si>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</si>
  <si>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</si>
  <si>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</si>
  <si>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</si>
  <si>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</si>
  <si>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</si>
  <si>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</si>
  <si>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</si>
  <si>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</si>
  <si>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</si>
  <si>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</si>
  <si>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</si>
  <si>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</si>
  <si>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</si>
  <si>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</si>
  <si>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</si>
  <si>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</si>
  <si>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</si>
  <si>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</si>
  <si>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</si>
  <si>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</si>
  <si>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</si>
  <si>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</si>
  <si>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</si>
  <si>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</si>
  <si>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</si>
  <si>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</si>
  <si>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</si>
  <si>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</si>
  <si>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</si>
  <si>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</si>
  <si>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</si>
  <si>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</si>
  <si>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</si>
  <si>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</si>
  <si>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</si>
  <si>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</si>
  <si>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</si>
  <si>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</si>
  <si>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</si>
  <si>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</si>
  <si>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</si>
  <si>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</si>
  <si>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</si>
  <si>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</si>
  <si>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</si>
  <si>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</si>
  <si>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</si>
  <si>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</si>
  <si>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</si>
  <si>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</si>
  <si>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</si>
  <si>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</si>
  <si>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</si>
  <si>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</si>
  <si>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</si>
  <si>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</si>
  <si>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</si>
  <si>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</si>
  <si>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</si>
  <si>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</si>
  <si>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</si>
  <si>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</si>
  <si>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</si>
  <si>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</si>
  <si>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</si>
  <si>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</si>
  <si>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</si>
  <si>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</si>
  <si>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</si>
  <si>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</si>
  <si>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</si>
  <si>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</si>
  <si>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</si>
  <si>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</si>
  <si>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</si>
  <si>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</si>
  <si>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</si>
  <si>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</si>
  <si>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</si>
  <si>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</si>
  <si>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</si>
  <si>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</si>
  <si>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</si>
  <si>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</si>
  <si>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</si>
  <si>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</si>
  <si>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</si>
  <si>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</si>
  <si>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</si>
  <si>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</si>
  <si>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</si>
  <si>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</si>
  <si>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</si>
  <si>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</si>
  <si>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</si>
  <si>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</si>
  <si>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</si>
  <si>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</si>
  <si>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</si>
  <si>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</si>
  <si>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</si>
  <si>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</si>
  <si>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</si>
  <si>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</si>
  <si>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</si>
  <si>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</si>
  <si>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</si>
  <si>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</si>
  <si>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</si>
  <si>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</si>
  <si>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</si>
  <si>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</si>
  <si>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</si>
  <si>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</si>
  <si>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</si>
  <si>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</si>
  <si>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</si>
  <si>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</si>
  <si>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</si>
  <si>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</si>
  <si>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</si>
  <si>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</si>
  <si>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</si>
  <si>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</si>
  <si>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</si>
  <si>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</si>
  <si>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</si>
  <si>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</si>
  <si>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</si>
  <si>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</si>
  <si>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</si>
  <si>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</si>
  <si>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</si>
  <si>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</si>
  <si>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</si>
  <si>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</si>
  <si>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</si>
  <si>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</si>
  <si>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</si>
  <si>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</si>
  <si>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</si>
  <si>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</si>
  <si>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</si>
  <si>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</si>
  <si>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</si>
  <si>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</si>
  <si>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</si>
  <si>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</si>
  <si>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</si>
  <si>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</si>
  <si>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</si>
  <si>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</si>
  <si>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</si>
  <si>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</si>
  <si>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</si>
  <si>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</si>
  <si>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</si>
  <si>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</si>
  <si>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</si>
  <si>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</si>
  <si>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</si>
  <si>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</si>
  <si>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</si>
  <si>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</si>
  <si>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</si>
  <si>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</si>
  <si>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</si>
  <si>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</si>
  <si>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</si>
  <si>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</si>
  <si>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</si>
  <si>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</si>
  <si>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</si>
  <si>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</si>
  <si>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</si>
  <si>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</si>
  <si>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</si>
  <si>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</si>
  <si>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</si>
  <si>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</si>
  <si>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</si>
  <si>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</si>
  <si>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</si>
  <si>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</si>
  <si>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</si>
  <si>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</si>
  <si>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</si>
  <si>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</si>
  <si>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</si>
  <si>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</si>
  <si>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</si>
  <si>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</si>
  <si>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</si>
  <si>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</si>
  <si>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</si>
  <si>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</si>
  <si>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</si>
  <si>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</si>
  <si>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</si>
  <si>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</si>
  <si>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</si>
  <si>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</si>
  <si>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</si>
  <si>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</si>
  <si>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</si>
  <si>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</si>
  <si>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</si>
  <si>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</si>
  <si>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</si>
  <si>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</si>
  <si>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</si>
  <si>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</si>
  <si>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</si>
  <si>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</si>
  <si>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</si>
  <si>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</si>
  <si>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</si>
  <si>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</si>
  <si>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</si>
  <si>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</si>
  <si>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</si>
  <si>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</si>
  <si>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</si>
  <si>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</si>
  <si>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</si>
  <si>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</si>
  <si>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</si>
  <si>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</si>
  <si>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</si>
  <si>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</si>
  <si>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</si>
  <si>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</si>
  <si>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</si>
  <si>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</si>
  <si>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</si>
  <si>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</si>
  <si>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</si>
  <si>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</si>
  <si>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</si>
  <si>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</si>
  <si>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</si>
  <si>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</si>
  <si>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</si>
  <si>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</si>
  <si>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</si>
  <si>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</si>
  <si>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</si>
  <si>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</si>
  <si>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</si>
  <si>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</si>
  <si>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</si>
  <si>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</si>
  <si>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</si>
  <si>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</si>
  <si>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</si>
  <si>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</si>
  <si>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</si>
  <si>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</si>
  <si>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</si>
  <si>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</si>
  <si>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</si>
  <si>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</si>
  <si>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</si>
  <si>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</si>
  <si>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</si>
  <si>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</si>
  <si>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</si>
  <si>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</si>
  <si>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</si>
  <si>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</si>
  <si>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</si>
  <si>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</si>
  <si>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</si>
  <si>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</si>
  <si>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</si>
  <si>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</si>
  <si>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</si>
  <si>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</si>
  <si>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</si>
  <si>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</si>
  <si>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</si>
  <si>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</si>
  <si>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</si>
  <si>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</si>
  <si>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</si>
  <si>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</si>
  <si>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</si>
  <si>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</si>
  <si>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</si>
  <si>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</si>
  <si>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</si>
  <si>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</si>
  <si>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</si>
  <si>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</si>
  <si>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</si>
  <si>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</si>
  <si>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</si>
  <si>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</si>
  <si>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</si>
  <si>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</si>
  <si>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</si>
  <si>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</si>
  <si>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</si>
  <si>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</si>
  <si>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</si>
  <si>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</si>
  <si>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</si>
  <si>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</si>
  <si>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</si>
  <si>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</si>
  <si>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</si>
  <si>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</si>
  <si>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</si>
  <si>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</si>
  <si>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</si>
  <si>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</si>
  <si>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</si>
  <si>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</si>
  <si>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</si>
  <si>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</si>
  <si>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</si>
  <si>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</si>
  <si>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</si>
  <si>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</si>
  <si>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</si>
  <si>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</si>
  <si>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</si>
  <si>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</si>
  <si>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</si>
  <si>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</si>
  <si>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</si>
  <si>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</si>
  <si>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</si>
  <si>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</si>
  <si>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</si>
  <si>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</si>
  <si>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</si>
  <si>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</si>
  <si>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</si>
  <si>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</si>
  <si>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</si>
  <si>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</si>
  <si>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</si>
  <si>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</si>
  <si>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</si>
  <si>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</si>
  <si>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</si>
  <si>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</si>
  <si>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</si>
  <si>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</si>
  <si>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</si>
  <si>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</si>
  <si>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</si>
  <si>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</si>
  <si>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</si>
  <si>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</si>
  <si>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</si>
  <si>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</si>
  <si>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</si>
  <si>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</si>
  <si>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</si>
  <si>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</si>
  <si>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</si>
  <si>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</si>
  <si>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</si>
  <si>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</si>
  <si>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</si>
  <si>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</si>
  <si>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</si>
  <si>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</si>
  <si>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</si>
  <si>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</si>
  <si>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</si>
  <si>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</si>
  <si>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</si>
  <si>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</si>
  <si>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</si>
  <si>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</si>
  <si>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</si>
  <si>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</si>
  <si>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</si>
  <si>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</si>
  <si>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</si>
  <si>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</si>
  <si>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</si>
  <si>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</si>
  <si>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</si>
  <si>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</si>
  <si>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</si>
  <si>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</si>
  <si>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</si>
  <si>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</si>
  <si>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</si>
  <si>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</si>
  <si>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</si>
  <si>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</si>
  <si>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</si>
  <si>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</si>
  <si>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</si>
  <si>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</si>
  <si>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</si>
  <si>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</si>
  <si>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</si>
  <si>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</si>
  <si>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</si>
  <si>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</si>
  <si>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</si>
  <si>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</si>
  <si>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</si>
  <si>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</si>
  <si>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</si>
  <si>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</si>
  <si>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</si>
  <si>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</si>
  <si>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</si>
  <si>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</si>
  <si>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</si>
  <si>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</si>
  <si>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</si>
  <si>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</si>
  <si>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</si>
  <si>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</si>
  <si>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</si>
  <si>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</si>
  <si>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</si>
  <si>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</si>
  <si>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</si>
  <si>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</si>
  <si>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</si>
  <si>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</si>
  <si>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</si>
  <si>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</si>
  <si>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</si>
  <si>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</si>
  <si>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</si>
  <si>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</si>
  <si>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</si>
  <si>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</si>
  <si>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</si>
  <si>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</si>
  <si>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</si>
  <si>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</si>
  <si>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</si>
  <si>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</si>
  <si>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</si>
  <si>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</si>
  <si>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</si>
  <si>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</si>
  <si>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</si>
  <si>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</si>
  <si>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</si>
  <si>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</si>
  <si>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</si>
  <si>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</si>
  <si>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</si>
  <si>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</si>
  <si>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</si>
  <si>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</si>
  <si>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</si>
  <si>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</si>
  <si>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</si>
  <si>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</si>
  <si>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</si>
  <si>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</si>
  <si>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</si>
  <si>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</si>
  <si>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</si>
  <si>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</si>
  <si>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</si>
  <si>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</si>
  <si>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</si>
  <si>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</si>
  <si>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</si>
  <si>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</si>
  <si>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</si>
  <si>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</si>
  <si>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</si>
  <si>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</si>
  <si>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</si>
  <si>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</si>
  <si>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</si>
  <si>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</si>
  <si>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</si>
  <si>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</si>
  <si>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</si>
  <si>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</si>
  <si>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</si>
  <si>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</si>
  <si>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</si>
  <si>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</si>
  <si>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</si>
  <si>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</si>
  <si>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</si>
  <si>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</si>
  <si>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</si>
  <si>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</si>
  <si>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</si>
  <si>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</si>
  <si>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</si>
  <si>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</si>
  <si>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</si>
  <si>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</si>
  <si>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</si>
  <si>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</si>
  <si>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</si>
  <si>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</si>
  <si>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</si>
  <si>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</si>
  <si>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</si>
  <si>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</si>
  <si>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</si>
  <si>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</si>
  <si>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</si>
  <si>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</si>
  <si>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</si>
  <si>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</si>
  <si>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</si>
  <si>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</si>
  <si>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</si>
  <si>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</si>
  <si>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</si>
  <si>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</si>
  <si>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</si>
  <si>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</si>
  <si>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</si>
  <si>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</si>
  <si>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</si>
  <si>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</si>
  <si>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</si>
  <si>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</si>
  <si>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</si>
  <si>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</si>
  <si>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</si>
  <si>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</si>
  <si>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</si>
  <si>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</si>
  <si>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</si>
  <si>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</si>
  <si>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</si>
  <si>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</si>
  <si>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</si>
  <si>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</si>
  <si>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</si>
  <si>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</si>
  <si>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</si>
  <si>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</si>
  <si>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</si>
  <si>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</si>
  <si>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</si>
  <si>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</si>
  <si>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</si>
  <si>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</si>
  <si>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</si>
  <si>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</si>
  <si>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</si>
  <si>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</si>
  <si>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</si>
  <si>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</si>
  <si>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</si>
  <si>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</si>
  <si>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</si>
  <si>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</si>
  <si>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</si>
  <si>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</si>
  <si>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</si>
  <si>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</si>
  <si>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</si>
  <si>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</si>
  <si>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</si>
  <si>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</si>
  <si>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</si>
  <si>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</si>
  <si>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</si>
  <si>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</si>
  <si>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</si>
  <si>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</si>
  <si>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</si>
  <si>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</si>
  <si>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</si>
  <si>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</si>
  <si>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</si>
  <si>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</si>
  <si>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</si>
  <si>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</si>
  <si>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</si>
  <si>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</si>
  <si>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</si>
  <si>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</si>
  <si>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</si>
  <si>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</si>
  <si>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</si>
  <si>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</si>
  <si>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</si>
  <si>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</si>
  <si>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</si>
  <si>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</si>
  <si>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</si>
  <si>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</si>
  <si>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</si>
  <si>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</si>
  <si>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</si>
  <si>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</si>
  <si>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</si>
  <si>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</si>
  <si>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</si>
  <si>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</si>
  <si>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</si>
  <si>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</si>
  <si>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</si>
  <si>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</si>
  <si>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</si>
  <si>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</si>
  <si>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</si>
  <si>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</si>
  <si>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</si>
  <si>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</si>
  <si>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</si>
  <si>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</si>
  <si>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</si>
  <si>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</si>
  <si>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</si>
  <si>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</si>
  <si>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</si>
  <si>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</si>
  <si>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</si>
  <si>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</si>
  <si>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</si>
  <si>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</si>
  <si>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</si>
  <si>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</si>
  <si>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</si>
  <si>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</si>
  <si>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</si>
  <si>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</si>
  <si>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</si>
  <si>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</si>
  <si>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</si>
  <si>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</si>
  <si>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</si>
  <si>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</si>
  <si>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</si>
  <si>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</si>
  <si>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</si>
  <si>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</si>
  <si>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</si>
  <si>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</si>
  <si>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</si>
  <si>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</si>
  <si>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</si>
  <si>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</si>
  <si>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</si>
  <si>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</si>
  <si>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</si>
  <si>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</si>
  <si>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</si>
  <si>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</si>
  <si>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</si>
  <si>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</si>
  <si>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</si>
  <si>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</si>
  <si>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</si>
  <si>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</si>
  <si>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</si>
  <si>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</si>
  <si>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</si>
  <si>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</si>
  <si>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</si>
  <si>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</si>
  <si>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</si>
  <si>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</si>
  <si>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</si>
  <si>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</si>
  <si>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</si>
  <si>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</si>
  <si>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</si>
  <si>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</si>
  <si>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</si>
  <si>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</si>
  <si>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</si>
  <si>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</si>
  <si>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</si>
  <si>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</si>
  <si>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</si>
  <si>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</si>
  <si>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</si>
  <si>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</si>
  <si>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</si>
  <si>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</si>
  <si>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</si>
  <si>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</si>
  <si>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</si>
  <si>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</si>
  <si>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</si>
  <si>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</si>
  <si>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</si>
  <si>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</si>
  <si>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</si>
  <si>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</si>
  <si>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</si>
  <si>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</si>
  <si>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</si>
  <si>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</si>
  <si>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</si>
  <si>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</si>
  <si>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</si>
  <si>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</si>
  <si>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</si>
  <si>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</si>
  <si>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</si>
  <si>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</si>
  <si>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</si>
  <si>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</si>
  <si>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</si>
  <si>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</si>
  <si>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</si>
  <si>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</si>
  <si>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</si>
  <si>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</si>
  <si>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</si>
  <si>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</si>
  <si>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</si>
  <si>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</si>
  <si>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</si>
  <si>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</si>
  <si>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</si>
  <si>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</si>
  <si>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</si>
  <si>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</si>
  <si>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</si>
  <si>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</si>
  <si>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</si>
  <si>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</si>
  <si>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</si>
  <si>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</si>
  <si>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</si>
  <si>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</si>
  <si>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</si>
  <si>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</si>
  <si>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</si>
  <si>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</si>
  <si>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</si>
  <si>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</si>
  <si>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</si>
  <si>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</si>
  <si>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</si>
  <si>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</si>
  <si>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</si>
  <si>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</si>
  <si>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</si>
  <si>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</si>
  <si>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</si>
  <si>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</si>
  <si>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</si>
  <si>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</si>
  <si>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</si>
  <si>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</si>
  <si>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</si>
  <si>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</si>
  <si>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</si>
  <si>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</si>
  <si>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</si>
  <si>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</si>
  <si>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</si>
  <si>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</si>
  <si>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</si>
  <si>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</si>
  <si>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</si>
  <si>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</si>
  <si>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</si>
  <si>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</si>
  <si>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</si>
  <si>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</si>
  <si>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</si>
  <si>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</si>
  <si>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</si>
  <si>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</si>
  <si>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</si>
  <si>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</si>
  <si>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</si>
  <si>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</si>
  <si>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</si>
  <si>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</si>
  <si>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</si>
  <si>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</si>
  <si>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</si>
  <si>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</si>
  <si>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</si>
  <si>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</si>
  <si>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</si>
  <si>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</si>
  <si>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</si>
  <si>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</si>
  <si>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</si>
  <si>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</si>
  <si>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</si>
  <si>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</si>
  <si>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</si>
  <si>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</si>
  <si>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</si>
  <si>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</si>
  <si>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</si>
  <si>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</si>
  <si>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</si>
  <si>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</si>
  <si>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</si>
  <si>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</si>
  <si>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</si>
  <si>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</si>
  <si>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</si>
  <si>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</si>
  <si>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</si>
  <si>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</si>
  <si>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</si>
  <si>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</si>
  <si>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</si>
  <si>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</si>
  <si>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</si>
  <si>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</si>
  <si>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</si>
  <si>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</si>
  <si>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</si>
  <si>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</si>
  <si>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</si>
  <si>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</si>
  <si>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</si>
  <si>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</si>
  <si>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</si>
  <si>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</si>
  <si>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</si>
  <si>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</si>
  <si>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</si>
  <si>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</si>
  <si>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</si>
  <si>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</si>
  <si>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</si>
  <si>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</si>
  <si>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</si>
  <si>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</si>
  <si>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</si>
  <si>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</si>
  <si>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</si>
  <si>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</si>
  <si>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</si>
  <si>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</si>
  <si>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</si>
  <si>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</si>
  <si>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</si>
  <si>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</si>
  <si>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</si>
  <si>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</si>
  <si>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</si>
  <si>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</si>
  <si>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</si>
  <si>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</si>
  <si>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</si>
  <si>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</si>
  <si>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</si>
  <si>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</si>
  <si>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</si>
  <si>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</si>
  <si>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</si>
  <si>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</si>
  <si>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</si>
  <si>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</si>
  <si>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</si>
  <si>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</si>
  <si>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</si>
  <si>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</si>
  <si>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</si>
  <si>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</si>
  <si>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</si>
  <si>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</si>
  <si>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</si>
  <si>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</si>
  <si>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</si>
  <si>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</si>
  <si>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</si>
  <si>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</si>
  <si>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</si>
  <si>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</si>
  <si>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</si>
  <si>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</si>
  <si>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</si>
  <si>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</si>
  <si>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</si>
  <si>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</si>
  <si>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</si>
  <si>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</si>
  <si>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</si>
  <si>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</si>
  <si>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</si>
  <si>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</si>
  <si>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</si>
  <si>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</si>
  <si>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</si>
  <si>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</si>
  <si>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</si>
  <si>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</si>
  <si>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</si>
  <si>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</si>
  <si>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</si>
  <si>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</si>
  <si>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</si>
  <si>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</si>
  <si>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</si>
  <si>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</si>
  <si>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</si>
  <si>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</si>
  <si>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</si>
  <si>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</si>
  <si>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</si>
  <si>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</si>
  <si>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</si>
  <si>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</si>
  <si>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</si>
  <si>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</si>
  <si>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</si>
  <si>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</si>
  <si>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</si>
  <si>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</si>
  <si>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</si>
  <si>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</si>
  <si>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</si>
  <si>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</si>
  <si>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</si>
  <si>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</si>
  <si>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</si>
  <si>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</si>
  <si>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</si>
  <si>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</si>
  <si>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</si>
  <si>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</si>
  <si>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</si>
  <si>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</si>
  <si>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</si>
  <si>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</si>
  <si>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</si>
  <si>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</si>
  <si>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</si>
  <si>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</si>
  <si>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</si>
  <si>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</si>
  <si>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</si>
  <si>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</si>
  <si>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</si>
  <si>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</si>
  <si>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</si>
  <si>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</si>
  <si>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</si>
  <si>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</si>
  <si>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</si>
  <si>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</si>
  <si>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</si>
  <si>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</si>
  <si>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</si>
  <si>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</si>
  <si>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</si>
  <si>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</si>
  <si>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</si>
  <si>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</si>
  <si>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</si>
  <si>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</si>
  <si>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</si>
  <si>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</si>
  <si>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</si>
  <si>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</si>
  <si>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</si>
  <si>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</si>
  <si>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</si>
  <si>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</si>
  <si>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</si>
  <si>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</si>
  <si>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</si>
  <si>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</si>
  <si>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</si>
  <si>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</si>
  <si>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</si>
  <si>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</si>
  <si>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</si>
  <si>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</si>
  <si>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</si>
  <si>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</si>
  <si>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</si>
  <si>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</si>
  <si>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</si>
  <si>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</si>
  <si>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</si>
  <si>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</si>
  <si>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</si>
  <si>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</si>
  <si>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</si>
  <si>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</si>
  <si>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</si>
  <si>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</si>
  <si>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</si>
  <si>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</si>
  <si>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</si>
  <si>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</si>
  <si>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</si>
  <si>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</si>
  <si>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</si>
  <si>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</si>
  <si>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</si>
  <si>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</si>
  <si>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</si>
  <si>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</si>
  <si>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</si>
  <si>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</si>
  <si>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</si>
  <si>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</si>
  <si>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</si>
  <si>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</si>
  <si>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</si>
  <si>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</si>
  <si>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</si>
  <si>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</si>
  <si>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</si>
  <si>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</si>
  <si>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</si>
  <si>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</si>
  <si>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</si>
  <si>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</si>
  <si>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</si>
  <si>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</si>
  <si>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</si>
  <si>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</si>
  <si>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</si>
  <si>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</si>
  <si>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</si>
  <si>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</si>
  <si>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</si>
  <si>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</si>
  <si>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</si>
  <si>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</si>
  <si>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</si>
  <si>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</si>
  <si>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</si>
  <si>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</si>
  <si>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</si>
  <si>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</si>
  <si>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</si>
  <si>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</si>
  <si>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</si>
  <si>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</si>
  <si>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</si>
  <si>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</si>
  <si>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</si>
  <si>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</si>
  <si>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</si>
  <si>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</si>
  <si>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</si>
  <si>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</si>
  <si>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</si>
  <si>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</si>
  <si>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</si>
  <si>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</si>
  <si>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</si>
  <si>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</si>
  <si>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</si>
  <si>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</si>
  <si>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</si>
  <si>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</si>
  <si>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</si>
  <si>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</si>
  <si>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</si>
  <si>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</si>
  <si>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</si>
  <si>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</si>
  <si>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</si>
  <si>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</si>
  <si>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</si>
  <si>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</si>
  <si>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</si>
  <si>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</si>
  <si>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</si>
  <si>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</si>
  <si>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</si>
  <si>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</si>
  <si>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</si>
  <si>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</si>
  <si>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</si>
  <si>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</si>
  <si>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</si>
  <si>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</si>
  <si>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</si>
  <si>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</si>
  <si>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</si>
  <si>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</si>
  <si>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</si>
  <si>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</si>
  <si>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</si>
  <si>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</si>
  <si>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</si>
  <si>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</si>
  <si>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</si>
  <si>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</si>
  <si>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</si>
  <si>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</si>
  <si>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</si>
  <si>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</si>
  <si>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</si>
  <si>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</si>
  <si>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</si>
  <si>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</si>
  <si>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</si>
  <si>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</si>
  <si>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</si>
  <si>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</si>
  <si>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</si>
  <si>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</si>
  <si>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</si>
  <si>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</si>
  <si>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</si>
  <si>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</si>
  <si>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</si>
  <si>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</si>
  <si>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</si>
  <si>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</si>
  <si>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</si>
  <si>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</si>
  <si>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</si>
  <si>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</si>
  <si>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</si>
  <si>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</si>
  <si>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</si>
  <si>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</si>
  <si>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</si>
  <si>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</si>
  <si>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</si>
  <si>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</si>
  <si>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</si>
  <si>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</si>
  <si>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</si>
  <si>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</si>
  <si>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</si>
  <si>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</si>
  <si>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</si>
  <si>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</si>
  <si>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</si>
  <si>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</si>
  <si>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</si>
  <si>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</si>
  <si>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</si>
  <si>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</si>
  <si>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</si>
  <si>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</si>
  <si>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</si>
  <si>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</si>
  <si>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</si>
  <si>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</si>
  <si>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</si>
  <si>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</si>
  <si>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</si>
  <si>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</si>
  <si>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</si>
  <si>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</si>
  <si>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</si>
  <si>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</si>
  <si>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</si>
  <si>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</si>
  <si>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</si>
  <si>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</si>
  <si>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</si>
  <si>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</si>
  <si>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</si>
  <si>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</si>
  <si>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</si>
  <si>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</si>
  <si>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</si>
  <si>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</si>
  <si>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</si>
  <si>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</si>
  <si>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</si>
  <si>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</si>
  <si>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</si>
  <si>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</si>
  <si>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</si>
  <si>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</si>
  <si>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</si>
  <si>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</si>
  <si>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</si>
  <si>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</si>
  <si>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</si>
  <si>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</si>
  <si>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</si>
  <si>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</si>
  <si>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</si>
  <si>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</si>
  <si>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</si>
  <si>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</si>
  <si>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</si>
  <si>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</si>
  <si>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</si>
  <si>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</si>
  <si>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</si>
  <si>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</si>
  <si>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</si>
  <si>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</si>
  <si>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</si>
  <si>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</si>
  <si>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</si>
  <si>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</si>
  <si>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</si>
  <si>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</si>
  <si>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</si>
  <si>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</si>
  <si>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</si>
  <si>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</si>
  <si>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</si>
  <si>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</si>
  <si>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</si>
  <si>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</si>
  <si>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</si>
  <si>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</si>
  <si>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</si>
  <si>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</si>
  <si>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</si>
  <si>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</si>
  <si>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</si>
  <si>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</si>
  <si>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</si>
  <si>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</si>
  <si>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</si>
  <si>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</si>
  <si>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</si>
  <si>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</si>
  <si>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</si>
  <si>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</si>
  <si>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</si>
  <si>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</si>
  <si>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</si>
  <si>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</si>
  <si>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</si>
  <si>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</si>
  <si>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</si>
  <si>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</si>
  <si>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</si>
  <si>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</si>
  <si>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</si>
  <si>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</si>
  <si>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</si>
  <si>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</si>
  <si>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</si>
  <si>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</si>
  <si>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</si>
  <si>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</si>
  <si>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</si>
  <si>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</si>
  <si>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</si>
  <si>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</si>
  <si>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</si>
  <si>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</si>
  <si>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</si>
  <si>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</si>
  <si>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</si>
  <si>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</si>
  <si>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</si>
  <si>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</si>
  <si>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</si>
  <si>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</si>
  <si>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</si>
  <si>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</si>
  <si>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</si>
  <si>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</si>
  <si>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</si>
  <si>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</si>
  <si>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</si>
  <si>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</si>
  <si>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</si>
  <si>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</si>
  <si>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</si>
  <si>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</si>
  <si>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</si>
  <si>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</si>
  <si>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</si>
  <si>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</si>
  <si>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</si>
  <si>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</si>
  <si>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</si>
  <si>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</si>
  <si>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</si>
  <si>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</si>
  <si>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</si>
  <si>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</si>
  <si>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</si>
  <si>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</si>
  <si>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</si>
  <si>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</si>
  <si>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</si>
  <si>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</si>
  <si>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</si>
  <si>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</si>
  <si>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</si>
  <si>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</si>
  <si>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</si>
  <si>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</si>
  <si>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</si>
  <si>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</si>
  <si>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</si>
  <si>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</si>
  <si>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</si>
  <si>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</si>
  <si>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</si>
  <si>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</si>
  <si>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</si>
  <si>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</si>
  <si>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</si>
  <si>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</si>
  <si>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</si>
  <si>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</si>
  <si>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</si>
  <si>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</si>
  <si>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</si>
  <si>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</si>
  <si>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</si>
  <si>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</si>
  <si>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</si>
  <si>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</si>
  <si>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</si>
  <si>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</si>
  <si>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</si>
  <si>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</si>
  <si>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</si>
  <si>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</si>
  <si>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</si>
  <si>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</si>
  <si>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</si>
  <si>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</si>
  <si>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</si>
  <si>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</si>
  <si>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</si>
  <si>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</si>
  <si>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</si>
  <si>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</si>
  <si>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</si>
  <si>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</si>
  <si>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</si>
  <si>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</si>
  <si>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</si>
  <si>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</si>
  <si>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</si>
  <si>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</si>
  <si>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</si>
  <si>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</si>
  <si>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</si>
  <si>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</si>
  <si>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</si>
  <si>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</si>
  <si>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</si>
  <si>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</si>
  <si>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</si>
  <si>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</si>
  <si>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</si>
  <si>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</si>
  <si>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</si>
  <si>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</si>
  <si>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</si>
  <si>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</si>
  <si>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</si>
  <si>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</si>
  <si>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</si>
  <si>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</si>
  <si>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</si>
  <si>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</si>
  <si>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</si>
  <si>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</si>
  <si>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</si>
  <si>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</si>
  <si>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</si>
  <si>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</si>
  <si>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</si>
  <si>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</si>
  <si>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</si>
  <si>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</si>
  <si>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</si>
  <si>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</si>
  <si>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</si>
  <si>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</si>
  <si>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</si>
  <si>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</si>
  <si>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</si>
  <si>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</si>
  <si>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</si>
  <si>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</si>
  <si>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</si>
  <si>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</si>
  <si>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</si>
  <si>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</si>
  <si>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</si>
  <si>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</si>
  <si>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</si>
  <si>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</si>
  <si>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</si>
  <si>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</si>
  <si>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</si>
  <si>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</si>
  <si>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</si>
  <si>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</si>
  <si>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</si>
  <si>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</si>
  <si>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</si>
  <si>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</si>
  <si>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</si>
  <si>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</si>
  <si>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</si>
  <si>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</si>
  <si>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</si>
  <si>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</si>
  <si>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</si>
  <si>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</si>
  <si>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</si>
  <si>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</si>
  <si>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</si>
  <si>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</si>
  <si>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</si>
  <si>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</si>
  <si>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</si>
  <si>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</si>
  <si>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</si>
  <si>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</si>
  <si>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</si>
  <si>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</si>
  <si>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</si>
  <si>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</si>
  <si>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</si>
  <si>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</si>
  <si>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</si>
  <si>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</si>
  <si>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</si>
  <si>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</si>
  <si>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</si>
  <si>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</si>
  <si>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</si>
  <si>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</si>
  <si>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</si>
  <si>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</si>
  <si>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</si>
  <si>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</si>
  <si>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</si>
  <si>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</si>
  <si>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</si>
  <si>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</si>
  <si>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</si>
  <si>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</si>
  <si>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</si>
  <si>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</si>
  <si>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</si>
  <si>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</si>
  <si>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</si>
  <si>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</si>
  <si>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</si>
  <si>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</si>
  <si>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</si>
  <si>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</si>
  <si>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</si>
  <si>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</si>
  <si>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</si>
  <si>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</si>
  <si>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</si>
  <si>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</si>
  <si>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</si>
  <si>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</si>
  <si>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</si>
  <si>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</si>
  <si>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</si>
  <si>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</si>
  <si>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</si>
  <si>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</si>
  <si>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</si>
  <si>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</si>
  <si>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</si>
  <si>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</si>
  <si>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</si>
  <si>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</si>
  <si>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</si>
  <si>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</si>
  <si>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</si>
  <si>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</si>
  <si>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</si>
  <si>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</si>
  <si>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</si>
  <si>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</si>
  <si>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</si>
  <si>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</si>
  <si>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</si>
  <si>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</si>
  <si>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</si>
  <si>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</si>
  <si>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</si>
  <si>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</si>
  <si>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</si>
  <si>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</si>
  <si>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</si>
  <si>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</si>
  <si>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</si>
  <si>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</si>
  <si>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</si>
  <si>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</si>
  <si>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</si>
  <si>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</si>
  <si>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</si>
  <si>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</si>
  <si>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</si>
  <si>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</si>
  <si>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</si>
  <si>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</si>
  <si>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</si>
  <si>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</si>
  <si>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</si>
  <si>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</si>
  <si>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</si>
  <si>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</si>
  <si>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</si>
  <si>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</si>
  <si>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</si>
  <si>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</si>
  <si>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</si>
  <si>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</si>
  <si>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</si>
  <si>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</si>
  <si>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</si>
  <si>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</si>
  <si>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</si>
  <si>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</si>
  <si>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</si>
  <si>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</si>
  <si>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</si>
  <si>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</si>
  <si>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</si>
  <si>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</si>
  <si>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</si>
  <si>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</si>
  <si>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</si>
  <si>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</si>
  <si>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</si>
  <si>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</si>
  <si>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</si>
  <si>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</si>
  <si>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</si>
  <si>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</si>
  <si>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</si>
  <si>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</si>
  <si>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</si>
  <si>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</si>
  <si>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</si>
  <si>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</si>
  <si>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</si>
  <si>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</si>
  <si>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</si>
  <si>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</si>
  <si>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</si>
  <si>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</si>
  <si>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</si>
  <si>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</si>
  <si>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</si>
  <si>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</si>
  <si>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</si>
  <si>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</si>
  <si>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</si>
  <si>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</si>
  <si>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</si>
  <si>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</si>
  <si>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</si>
  <si>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</si>
  <si>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</si>
  <si>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</si>
  <si>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</si>
  <si>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</si>
  <si>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</si>
  <si>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</si>
  <si>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</si>
  <si>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</si>
  <si>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</si>
  <si>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</si>
  <si>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</si>
  <si>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</si>
  <si>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</si>
  <si>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</si>
  <si>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</si>
  <si>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</si>
  <si>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</si>
  <si>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</si>
  <si>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</si>
  <si>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</si>
  <si>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</si>
  <si>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</si>
  <si>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</si>
  <si>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</si>
  <si>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</si>
  <si>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</si>
  <si>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</si>
  <si>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</si>
  <si>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</si>
  <si>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</si>
  <si>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</si>
  <si>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</si>
  <si>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</si>
  <si>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</si>
  <si>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</si>
  <si>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</si>
  <si>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</si>
  <si>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</si>
  <si>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</si>
  <si>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</si>
  <si>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</si>
  <si>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</si>
  <si>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</si>
  <si>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</si>
  <si>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</si>
  <si>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</si>
  <si>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</si>
  <si>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</si>
  <si>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</si>
  <si>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</si>
  <si>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</si>
  <si>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</si>
  <si>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</si>
  <si>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</si>
  <si>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</si>
  <si>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</si>
  <si>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</si>
  <si>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</si>
  <si>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</si>
  <si>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</si>
  <si>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</si>
  <si>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</si>
  <si>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</si>
  <si>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</si>
  <si>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</si>
  <si>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</si>
  <si>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</si>
  <si>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</si>
  <si>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</si>
  <si>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</si>
  <si>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</si>
  <si>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</si>
  <si>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</si>
  <si>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</si>
  <si>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</si>
  <si>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</si>
  <si>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</si>
  <si>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</si>
  <si>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</si>
  <si>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</si>
  <si>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</si>
  <si>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</si>
  <si>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</si>
  <si>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</si>
  <si>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</si>
  <si>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</si>
  <si>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</si>
  <si>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</si>
  <si>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</si>
  <si>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</si>
  <si>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</si>
  <si>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</si>
  <si>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</si>
  <si>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</si>
  <si>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</si>
  <si>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</si>
  <si>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</si>
  <si>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</si>
  <si>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</si>
  <si>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</si>
  <si>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</si>
  <si>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</si>
  <si>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</si>
  <si>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</si>
  <si>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</si>
  <si>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</si>
  <si>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</si>
  <si>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</si>
  <si>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</si>
  <si>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</si>
  <si>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</si>
  <si>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</si>
  <si>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</si>
  <si>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</si>
  <si>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</si>
  <si>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</si>
  <si>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</si>
  <si>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</si>
  <si>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</si>
  <si>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</si>
  <si>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</si>
  <si>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</si>
  <si>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</si>
  <si>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</si>
  <si>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</si>
  <si>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</si>
  <si>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</si>
  <si>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</si>
  <si>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</si>
  <si>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</si>
  <si>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</si>
  <si>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</si>
  <si>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</si>
  <si>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</si>
  <si>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</si>
  <si>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</si>
  <si>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</si>
  <si>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</si>
  <si>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</si>
  <si>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</si>
  <si>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</si>
  <si>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</si>
  <si>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</si>
  <si>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</si>
  <si>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</si>
  <si>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</si>
  <si>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</si>
  <si>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</si>
  <si>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</si>
  <si>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</si>
  <si>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</si>
  <si>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</si>
  <si>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</si>
  <si>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</si>
  <si>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</si>
  <si>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</si>
  <si>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</si>
  <si>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</si>
  <si>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</si>
  <si>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</si>
  <si>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</si>
  <si>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</si>
  <si>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</si>
  <si>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</si>
  <si>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</si>
  <si>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</si>
  <si>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</si>
  <si>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</si>
  <si>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</si>
  <si>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</si>
  <si>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</si>
  <si>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</si>
  <si>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</si>
  <si>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</si>
  <si>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</si>
  <si>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</si>
  <si>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</si>
  <si>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</si>
  <si>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</si>
  <si>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</si>
  <si>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</si>
  <si>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</si>
  <si>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</si>
  <si>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</si>
  <si>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</si>
  <si>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</si>
  <si>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</si>
  <si>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</si>
  <si>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</si>
  <si>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</si>
  <si>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</si>
  <si>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</si>
  <si>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</si>
  <si>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</si>
  <si>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</si>
  <si>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</si>
  <si>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</si>
  <si>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</si>
  <si>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</si>
  <si>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</si>
  <si>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</si>
  <si>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</si>
  <si>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</si>
  <si>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</si>
  <si>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</si>
  <si>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</si>
  <si>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</si>
  <si>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</si>
  <si>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</si>
  <si>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</si>
  <si>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</si>
  <si>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</si>
  <si>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</si>
  <si>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</si>
  <si>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</si>
  <si>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</si>
  <si>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</si>
  <si>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</si>
  <si>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</si>
  <si>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</si>
  <si>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</si>
  <si>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</si>
  <si>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</si>
  <si>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</si>
  <si>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</si>
  <si>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</si>
  <si>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</si>
  <si>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</si>
  <si>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</si>
  <si>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</si>
  <si>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</si>
  <si>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</si>
  <si>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</si>
  <si>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</si>
  <si>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</si>
  <si>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</si>
  <si>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</si>
  <si>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</si>
  <si>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</si>
  <si>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</si>
  <si>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</si>
  <si>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</si>
  <si>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</si>
  <si>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</si>
  <si>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</si>
  <si>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</si>
  <si>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</si>
  <si>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</si>
  <si>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</si>
  <si>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</si>
  <si>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</si>
  <si>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</si>
  <si>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</si>
  <si>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</si>
  <si>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</si>
  <si>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</si>
  <si>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</si>
  <si>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</si>
  <si>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</si>
  <si>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</si>
  <si>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</si>
  <si>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</si>
  <si>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</si>
  <si>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</si>
  <si>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</si>
  <si>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</si>
  <si>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</si>
  <si>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</si>
  <si>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</si>
  <si>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</si>
  <si>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</si>
  <si>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</si>
  <si>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</si>
  <si>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</si>
  <si>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</si>
  <si>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</si>
  <si>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</si>
  <si>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</si>
  <si>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</si>
  <si>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</si>
  <si>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</si>
  <si>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</si>
  <si>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</si>
  <si>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</si>
  <si>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</si>
  <si>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</si>
  <si>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</si>
  <si>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</si>
  <si>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</si>
  <si>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</si>
  <si>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</si>
  <si>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</si>
  <si>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</si>
  <si>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</si>
  <si>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</si>
  <si>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</si>
  <si>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</si>
  <si>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</si>
  <si>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</si>
  <si>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</si>
  <si>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</si>
  <si>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</si>
  <si>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</si>
  <si>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</si>
  <si>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</si>
  <si>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</si>
  <si>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</si>
  <si>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</si>
  <si>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</si>
  <si>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</si>
  <si>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</si>
  <si>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</si>
  <si>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</si>
  <si>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</si>
  <si>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</si>
  <si>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</si>
  <si>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</si>
  <si>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</si>
  <si>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</si>
  <si>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</si>
  <si>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</si>
  <si>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</si>
  <si>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</si>
  <si>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</si>
  <si>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</si>
  <si>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</si>
  <si>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</si>
  <si>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</si>
  <si>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</si>
  <si>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</si>
  <si>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</si>
  <si>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</si>
  <si>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</si>
  <si>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</si>
  <si>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</si>
  <si>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</si>
  <si>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</si>
  <si>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</si>
  <si>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</si>
  <si>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</si>
  <si>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</si>
  <si>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</si>
  <si>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</si>
  <si>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</si>
  <si>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</si>
  <si>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</si>
  <si>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</si>
  <si>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</si>
  <si>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</si>
  <si>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</si>
  <si>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</si>
  <si>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</si>
  <si>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</si>
  <si>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</si>
  <si>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</si>
  <si>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</si>
  <si>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</si>
  <si>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</si>
  <si>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</si>
  <si>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</si>
  <si>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</si>
  <si>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</si>
  <si>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</si>
  <si>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</si>
  <si>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</si>
  <si>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</si>
  <si>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</si>
  <si>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</si>
  <si>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</si>
  <si>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</si>
  <si>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</si>
  <si>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</si>
  <si>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</si>
  <si>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</si>
  <si>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</si>
  <si>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</si>
  <si>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</si>
  <si>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</si>
  <si>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</si>
  <si>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</si>
  <si>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</si>
  <si>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</si>
  <si>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</si>
  <si>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</si>
  <si>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</si>
  <si>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</si>
  <si>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</si>
  <si>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</si>
  <si>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</si>
  <si>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</si>
  <si>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</si>
  <si>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</si>
  <si>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</si>
  <si>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</si>
  <si>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</si>
  <si>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</si>
  <si>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</si>
  <si>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</si>
  <si>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</si>
  <si>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</si>
  <si>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</si>
  <si>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</si>
  <si>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</si>
  <si>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</si>
  <si>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</si>
  <si>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</si>
  <si>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</si>
  <si>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</si>
  <si>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</si>
  <si>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</si>
  <si>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</si>
  <si>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</si>
  <si>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</si>
  <si>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</si>
  <si>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</si>
  <si>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</si>
  <si>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</si>
  <si>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</si>
  <si>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</si>
  <si>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</si>
  <si>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</si>
  <si>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</si>
  <si>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</si>
  <si>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</si>
  <si>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</si>
  <si>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</si>
  <si>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</si>
  <si>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</si>
  <si>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</si>
  <si>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</si>
  <si>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</si>
  <si>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</si>
  <si>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</si>
  <si>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</si>
  <si>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</si>
  <si>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</si>
  <si>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</si>
  <si>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</si>
  <si>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</si>
  <si>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</si>
  <si>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</si>
  <si>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</si>
  <si>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</si>
  <si>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</si>
  <si>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</si>
  <si>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</si>
  <si>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</si>
  <si>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</si>
  <si>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</si>
  <si>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</si>
  <si>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</si>
  <si>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</si>
  <si>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</si>
  <si>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</si>
  <si>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</si>
  <si>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</si>
  <si>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</si>
  <si>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</si>
  <si>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</si>
  <si>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</si>
  <si>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</si>
  <si>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</si>
  <si>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</si>
  <si>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</si>
  <si>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</si>
  <si>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</si>
  <si>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</si>
  <si>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</si>
  <si>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</si>
  <si>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</si>
  <si>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</si>
  <si>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</si>
  <si>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</si>
  <si>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</si>
  <si>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</si>
  <si>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</si>
  <si>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</si>
  <si>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</si>
  <si>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</si>
  <si>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</si>
  <si>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</si>
  <si>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</si>
  <si>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</si>
  <si>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</si>
  <si>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</si>
  <si>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</si>
  <si>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</si>
  <si>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</si>
  <si>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</si>
  <si>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</si>
  <si>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</si>
  <si>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</si>
  <si>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</si>
  <si>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</si>
  <si>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</si>
  <si>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</si>
  <si>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</si>
  <si>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</si>
  <si>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</si>
  <si>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</si>
  <si>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</si>
  <si>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</si>
  <si>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</si>
  <si>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</si>
  <si>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</si>
  <si>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</si>
  <si>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</si>
  <si>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</si>
  <si>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</si>
  <si>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</si>
  <si>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</si>
  <si>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</si>
  <si>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</si>
  <si>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</si>
  <si>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</si>
  <si>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</si>
  <si>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</si>
  <si>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</si>
  <si>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</si>
  <si>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</si>
  <si>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</si>
  <si>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</si>
  <si>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</si>
  <si>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</si>
  <si>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</si>
  <si>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</si>
  <si>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</si>
  <si>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</si>
  <si>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</si>
  <si>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</si>
  <si>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</si>
  <si>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</si>
  <si>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</si>
  <si>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</si>
  <si>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</si>
  <si>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</si>
  <si>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</si>
  <si>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</si>
  <si>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</si>
  <si>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</si>
  <si>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</si>
  <si>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</si>
  <si>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</si>
  <si>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</si>
  <si>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</si>
  <si>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</si>
  <si>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</si>
  <si>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</si>
  <si>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</si>
  <si>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</si>
  <si>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</si>
  <si>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</si>
  <si>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</si>
  <si>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</si>
  <si>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</si>
  <si>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</si>
  <si>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</si>
  <si>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</si>
  <si>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</si>
  <si>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</si>
  <si>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</si>
  <si>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</si>
  <si>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</si>
  <si>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</si>
  <si>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</si>
  <si>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</si>
  <si>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</si>
  <si>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</si>
  <si>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</si>
  <si>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</si>
  <si>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</si>
  <si>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</si>
  <si>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</si>
  <si>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</si>
  <si>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</si>
  <si>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</si>
  <si>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</si>
  <si>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</si>
  <si>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</si>
  <si>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</si>
  <si>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</si>
  <si>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</si>
  <si>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</si>
  <si>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</si>
  <si>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</si>
  <si>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</si>
  <si>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</si>
  <si>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</si>
  <si>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</si>
  <si>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</si>
  <si>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</si>
  <si>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</si>
  <si>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</si>
  <si>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</si>
  <si>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</si>
  <si>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</si>
  <si>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</si>
  <si>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</si>
  <si>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</si>
  <si>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</si>
  <si>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</si>
  <si>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</si>
  <si>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</si>
  <si>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</si>
  <si>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</si>
  <si>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</si>
  <si>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</si>
  <si>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</si>
  <si>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</si>
  <si>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</si>
  <si>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</si>
  <si>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</si>
  <si>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</si>
  <si>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</si>
  <si>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</si>
  <si>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</si>
  <si>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</si>
  <si>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</si>
  <si>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</si>
  <si>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</si>
  <si>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</si>
  <si>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</si>
  <si>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</si>
  <si>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</si>
  <si>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</si>
  <si>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</si>
  <si>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</si>
  <si>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</si>
  <si>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</si>
  <si>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</si>
  <si>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</si>
  <si>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</si>
  <si>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</si>
  <si>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</si>
  <si>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</si>
  <si>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</si>
  <si>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</si>
  <si>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</si>
  <si>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</si>
  <si>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</si>
  <si>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</si>
  <si>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</si>
  <si>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</si>
  <si>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</si>
  <si>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</si>
  <si>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</si>
  <si>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</si>
  <si>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</si>
  <si>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</si>
  <si>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</si>
  <si>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</si>
  <si>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</si>
  <si>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</si>
  <si>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</si>
  <si>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</si>
  <si>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</si>
  <si>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</si>
  <si>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</si>
  <si>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</si>
  <si>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</si>
  <si>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</si>
  <si>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</si>
  <si>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</si>
  <si>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</si>
  <si>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</si>
  <si>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</si>
  <si>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</si>
  <si>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</si>
  <si>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</si>
  <si>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</si>
  <si>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</si>
  <si>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</si>
  <si>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</si>
  <si>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</si>
  <si>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</si>
  <si>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</si>
  <si>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</si>
  <si>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</si>
  <si>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</si>
  <si>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</si>
  <si>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</si>
  <si>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</si>
  <si>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</si>
  <si>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</si>
  <si>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</si>
  <si>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</si>
  <si>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</si>
  <si>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</si>
  <si>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</si>
  <si>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</si>
  <si>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</si>
  <si>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</si>
  <si>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</si>
  <si>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</si>
  <si>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</si>
  <si>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</si>
  <si>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</si>
  <si>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</si>
  <si>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</si>
  <si>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</si>
  <si>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</si>
  <si>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</si>
  <si>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</si>
  <si>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</si>
  <si>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</si>
  <si>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</si>
  <si>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</si>
  <si>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</si>
  <si>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</si>
  <si>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</si>
  <si>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</si>
  <si>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</si>
  <si>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</si>
  <si>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</si>
  <si>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</si>
  <si>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</si>
  <si>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</si>
  <si>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</si>
  <si>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</si>
  <si>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</si>
  <si>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</si>
  <si>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</si>
  <si>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</si>
  <si>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</si>
  <si>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</si>
  <si>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</si>
  <si>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</si>
  <si>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</si>
  <si>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</si>
  <si>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</si>
  <si>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</si>
  <si>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</si>
  <si>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</si>
  <si>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</si>
  <si>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</si>
  <si>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</si>
  <si>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</si>
  <si>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</si>
  <si>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</si>
  <si>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</si>
  <si>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</si>
  <si>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</si>
  <si>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</si>
  <si>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</si>
  <si>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</si>
  <si>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</si>
  <si>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</si>
  <si>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</si>
  <si>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</si>
  <si>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</si>
  <si>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</si>
  <si>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</si>
  <si>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</si>
  <si>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</si>
  <si>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</si>
  <si>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</si>
  <si>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</si>
  <si>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</si>
  <si>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</si>
  <si>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</si>
  <si>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</si>
  <si>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</si>
  <si>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</si>
  <si>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</si>
  <si>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</si>
  <si>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</si>
  <si>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</si>
  <si>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</si>
  <si>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</si>
  <si>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</si>
  <si>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</si>
  <si>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</si>
  <si>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</si>
  <si>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</si>
  <si>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</si>
  <si>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</si>
  <si>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</si>
  <si>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</si>
  <si>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</si>
  <si>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</si>
  <si>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</si>
  <si>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</si>
  <si>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</si>
  <si>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</si>
  <si>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</si>
  <si>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</si>
  <si>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</si>
  <si>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</si>
  <si>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</si>
  <si>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</si>
  <si>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</si>
  <si>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</si>
  <si>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</si>
  <si>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</si>
  <si>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</si>
  <si>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</si>
  <si>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</si>
  <si>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</si>
  <si>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</si>
  <si>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</si>
  <si>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</si>
  <si>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</si>
  <si>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</si>
  <si>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</si>
  <si>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</si>
  <si>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</si>
  <si>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</si>
  <si>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</si>
  <si>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</si>
  <si>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</si>
  <si>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</si>
  <si>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</si>
  <si>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</si>
  <si>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</si>
  <si>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</si>
  <si>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</si>
  <si>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</si>
  <si>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</si>
  <si>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</si>
  <si>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</si>
  <si>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</si>
  <si>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</si>
  <si>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</si>
  <si>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</si>
  <si>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</si>
  <si>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</si>
  <si>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</si>
  <si>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</si>
  <si>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</si>
  <si>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</si>
  <si>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</si>
  <si>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</si>
  <si>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</si>
  <si>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</si>
  <si>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</si>
  <si>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</si>
  <si>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</si>
  <si>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</si>
  <si>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</si>
  <si>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</si>
  <si>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</si>
  <si>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</si>
  <si>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</si>
  <si>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</si>
  <si>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</si>
  <si>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</si>
  <si>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</si>
  <si>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</si>
  <si>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</si>
  <si>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</si>
  <si>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</si>
  <si>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</si>
  <si>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</si>
  <si>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</si>
  <si>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</si>
  <si>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</si>
  <si>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</si>
  <si>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</si>
  <si>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</si>
  <si>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</si>
  <si>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</si>
  <si>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</si>
  <si>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</si>
  <si>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</si>
  <si>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</si>
  <si>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</si>
  <si>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</si>
  <si>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</si>
  <si>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</si>
  <si>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</si>
  <si>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</si>
  <si>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</si>
  <si>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</si>
  <si>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</si>
  <si>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</si>
  <si>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</si>
  <si>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</si>
  <si>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</si>
  <si>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</si>
  <si>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</si>
  <si>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</si>
  <si>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</si>
  <si>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</si>
  <si>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</si>
  <si>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</si>
  <si>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</si>
  <si>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</si>
  <si>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</si>
  <si>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</si>
  <si>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</si>
  <si>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</si>
  <si>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</si>
  <si>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</si>
  <si>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</si>
  <si>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</si>
  <si>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</si>
  <si>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</si>
  <si>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</si>
  <si>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</si>
  <si>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</si>
  <si>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</si>
  <si>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</si>
  <si>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</si>
  <si>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</si>
  <si>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</si>
  <si>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</si>
  <si>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</si>
  <si>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</si>
  <si>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</si>
  <si>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</si>
  <si>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</si>
  <si>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</si>
  <si>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</si>
  <si>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</si>
  <si>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</si>
  <si>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</si>
  <si>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</si>
  <si>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</si>
  <si>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</si>
  <si>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</si>
  <si>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</si>
  <si>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</si>
  <si>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</si>
  <si>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</si>
  <si>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</si>
  <si>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</si>
  <si>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</si>
  <si>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</si>
  <si>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</si>
  <si>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</si>
  <si>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</si>
  <si>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</si>
  <si>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</si>
  <si>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</si>
  <si>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</si>
  <si>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</si>
  <si>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</si>
  <si>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</si>
  <si>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</si>
  <si>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</si>
  <si>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</si>
  <si>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</si>
  <si>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</si>
  <si>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</si>
  <si>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</si>
  <si>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</si>
  <si>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</si>
  <si>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</si>
  <si>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</si>
  <si>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</si>
  <si>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</si>
  <si>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</si>
  <si>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</si>
  <si>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</si>
  <si>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</si>
  <si>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</si>
  <si>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</si>
  <si>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</si>
  <si>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</si>
  <si>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</si>
  <si>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</si>
  <si>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</si>
  <si>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</si>
  <si>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</si>
  <si>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</si>
  <si>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</si>
  <si>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</si>
  <si>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</si>
  <si>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</si>
  <si>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</si>
  <si>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</si>
  <si>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</si>
  <si>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</si>
  <si>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</si>
  <si>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</si>
  <si>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</si>
  <si>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</si>
  <si>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</si>
  <si>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</si>
  <si>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</si>
  <si>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</si>
  <si>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</si>
  <si>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</si>
  <si>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</si>
  <si>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</si>
  <si>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</si>
  <si>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</si>
  <si>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</si>
  <si>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</si>
  <si>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</si>
  <si>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</si>
  <si>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</si>
  <si>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</si>
  <si>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</si>
  <si>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</si>
  <si>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</si>
  <si>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</si>
  <si>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</si>
  <si>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</si>
  <si>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</si>
  <si>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</si>
  <si>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</si>
  <si>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</si>
  <si>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</si>
  <si>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</si>
  <si>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</si>
  <si>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</si>
  <si>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</si>
  <si>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</si>
  <si>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</si>
  <si>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</si>
  <si>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</si>
  <si>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</si>
  <si>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</si>
  <si>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</si>
  <si>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</si>
  <si>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</si>
  <si>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</si>
  <si>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</si>
  <si>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</si>
  <si>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</si>
  <si>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</si>
  <si>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</si>
  <si>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</si>
  <si>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</si>
  <si>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</si>
  <si>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</si>
  <si>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</si>
  <si>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</si>
  <si>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</si>
  <si>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</si>
  <si>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</si>
  <si>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</si>
  <si>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</si>
  <si>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</si>
  <si>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</si>
  <si>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</si>
  <si>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</si>
  <si>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</si>
  <si>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</si>
  <si>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</si>
  <si>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</si>
  <si>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</si>
  <si>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</si>
  <si>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</si>
  <si>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</si>
  <si>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</si>
  <si>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</si>
  <si>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</si>
  <si>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</si>
  <si>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</si>
  <si>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</si>
  <si>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</si>
  <si>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</si>
  <si>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</si>
  <si>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</si>
  <si>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</si>
  <si>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</si>
  <si>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</si>
  <si>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</si>
  <si>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</si>
  <si>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</si>
  <si>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</si>
  <si>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</si>
  <si>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</si>
  <si>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</si>
  <si>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</si>
  <si>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</si>
  <si>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</si>
  <si>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</si>
  <si>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</si>
  <si>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</si>
  <si>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</si>
  <si>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</si>
  <si>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</si>
  <si>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</si>
  <si>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</si>
  <si>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</si>
  <si>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</si>
  <si>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</si>
  <si>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</si>
  <si>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</si>
  <si>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</si>
  <si>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</si>
  <si>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</si>
  <si>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</si>
  <si>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</si>
  <si>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</si>
  <si>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</si>
  <si>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</si>
  <si>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</si>
  <si>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</si>
  <si>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</si>
  <si>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</si>
  <si>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</si>
  <si>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</si>
  <si>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</si>
  <si>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</si>
  <si>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</si>
  <si>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</si>
  <si>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</si>
  <si>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</si>
  <si>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</si>
  <si>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</si>
  <si>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</si>
  <si>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</si>
  <si>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</si>
  <si>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</si>
  <si>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</si>
  <si>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</si>
  <si>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</si>
  <si>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</si>
  <si>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</si>
  <si>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</si>
  <si>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</si>
  <si>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</si>
  <si>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</si>
  <si>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</si>
  <si>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</si>
  <si>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</si>
  <si>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</si>
  <si>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</si>
  <si>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</si>
  <si>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</si>
  <si>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</si>
  <si>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</si>
  <si>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</si>
  <si>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</si>
  <si>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</si>
  <si>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</si>
  <si>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</si>
  <si>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</si>
  <si>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</si>
  <si>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</si>
  <si>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</si>
  <si>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</si>
  <si>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</si>
  <si>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</si>
  <si>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</si>
  <si>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</si>
  <si>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</si>
  <si>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</si>
  <si>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</si>
  <si>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</si>
  <si>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</si>
  <si>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</si>
  <si>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</si>
  <si>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</si>
  <si>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</si>
  <si>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</si>
  <si>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</si>
  <si>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</si>
  <si>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</si>
  <si>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</si>
  <si>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</si>
  <si>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</si>
  <si>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</si>
  <si>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</si>
  <si>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</si>
  <si>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</si>
  <si>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</si>
  <si>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</si>
  <si>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</si>
  <si>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</si>
  <si>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</si>
  <si>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</si>
  <si>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</si>
  <si>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</si>
  <si>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</si>
  <si>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</si>
  <si>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</si>
  <si>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</si>
  <si>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</si>
  <si>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</si>
  <si>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</si>
  <si>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</si>
  <si>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</si>
  <si>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</si>
  <si>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</si>
  <si>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</si>
  <si>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</si>
  <si>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</si>
  <si>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</si>
  <si>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</si>
  <si>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</si>
  <si>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</si>
  <si>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</si>
  <si>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</si>
  <si>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</si>
  <si>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</si>
  <si>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</si>
  <si>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</si>
  <si>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</si>
  <si>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</si>
  <si>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</si>
  <si>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</si>
  <si>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</si>
  <si>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</si>
  <si>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</si>
  <si>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</si>
  <si>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</si>
  <si>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</si>
  <si>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</si>
  <si>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</si>
  <si>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</si>
  <si>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</si>
  <si>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</si>
  <si>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</si>
  <si>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</si>
  <si>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</si>
  <si>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</si>
  <si>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</si>
  <si>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</si>
  <si>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</si>
  <si>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</si>
  <si>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</si>
  <si>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</si>
  <si>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</si>
  <si>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</si>
  <si>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</si>
  <si>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</si>
  <si>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</si>
  <si>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</si>
  <si>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</si>
  <si>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</si>
  <si>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</si>
  <si>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</si>
  <si>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</si>
  <si>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</si>
  <si>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</si>
  <si>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</si>
  <si>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</si>
  <si>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</si>
  <si>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</si>
  <si>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</si>
  <si>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</si>
  <si>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</si>
  <si>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</si>
  <si>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</si>
  <si>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</si>
  <si>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</si>
  <si>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</si>
  <si>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</si>
  <si>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</si>
  <si>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</si>
  <si>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</si>
  <si>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</si>
  <si>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</si>
  <si>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</si>
  <si>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</si>
  <si>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</si>
  <si>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</si>
  <si>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</si>
  <si>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</si>
  <si>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</si>
  <si>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</si>
  <si>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</si>
  <si>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</si>
  <si>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</si>
  <si>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</si>
  <si>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</si>
  <si>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</si>
  <si>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</si>
  <si>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</si>
  <si>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</si>
  <si>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</si>
  <si>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</si>
  <si>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</si>
  <si>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</si>
  <si>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</si>
  <si>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</si>
  <si>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</si>
  <si>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</si>
  <si>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</si>
  <si>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</si>
  <si>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</si>
  <si>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</si>
  <si>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</si>
  <si>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</si>
  <si>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</si>
  <si>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</si>
  <si>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</si>
  <si>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</si>
  <si>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</si>
  <si>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</si>
  <si>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</si>
  <si>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</si>
  <si>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</si>
  <si>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</si>
  <si>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</si>
  <si>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</si>
  <si>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</si>
  <si>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</si>
  <si>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</si>
  <si>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</si>
  <si>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</si>
  <si>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</si>
  <si>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</si>
  <si>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</si>
  <si>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</si>
  <si>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</si>
  <si>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</si>
  <si>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</si>
  <si>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</si>
  <si>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</si>
  <si>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</si>
  <si>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</si>
  <si>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</si>
  <si>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</si>
  <si>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</si>
  <si>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</si>
  <si>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</si>
  <si>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</si>
  <si>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</si>
  <si>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</si>
  <si>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</si>
  <si>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</si>
  <si>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</si>
  <si>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</si>
  <si>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</si>
  <si>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</si>
  <si>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</si>
  <si>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</si>
  <si>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</si>
  <si>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</si>
  <si>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</si>
  <si>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</si>
  <si>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</si>
  <si>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</si>
  <si>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</si>
  <si>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</si>
  <si>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</si>
  <si>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</si>
  <si>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</si>
  <si>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</si>
  <si>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</si>
  <si>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</si>
  <si>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</si>
  <si>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</si>
  <si>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</si>
  <si>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</si>
  <si>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</si>
  <si>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</si>
  <si>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</si>
  <si>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</si>
  <si>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</si>
  <si>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</si>
  <si>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</si>
  <si>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</si>
  <si>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</si>
  <si>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</si>
  <si>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</si>
  <si>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</si>
  <si>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</si>
  <si>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</si>
  <si>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</si>
  <si>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</si>
  <si>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</si>
  <si>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</si>
  <si>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</si>
  <si>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</si>
  <si>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</si>
  <si>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</si>
  <si>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</si>
  <si>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</si>
  <si>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</si>
  <si>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</si>
  <si>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</si>
  <si>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</si>
  <si>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</si>
  <si>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</si>
  <si>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</si>
  <si>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</si>
  <si>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</si>
  <si>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</si>
  <si>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</si>
  <si>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</si>
  <si>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</si>
  <si>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</si>
  <si>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</si>
  <si>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</si>
  <si>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</si>
  <si>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</si>
  <si>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</si>
  <si>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</si>
  <si>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</si>
  <si>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</si>
  <si>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</si>
  <si>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</si>
  <si>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</si>
  <si>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</si>
  <si>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</si>
  <si>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</si>
  <si>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</si>
  <si>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</si>
  <si>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</si>
  <si>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</si>
  <si>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</si>
  <si>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</si>
  <si>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</si>
  <si>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</si>
  <si>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</si>
  <si>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</si>
  <si>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</si>
  <si>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</si>
  <si>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</si>
  <si>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</si>
  <si>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</si>
  <si>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</si>
  <si>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</si>
  <si>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</si>
  <si>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</si>
  <si>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</si>
  <si>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</si>
  <si>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</si>
  <si>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</si>
  <si>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</si>
  <si>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</si>
  <si>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</si>
  <si>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</si>
  <si>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</si>
  <si>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</si>
  <si>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</si>
  <si>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</si>
  <si>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</si>
  <si>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</si>
  <si>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</si>
  <si>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</si>
  <si>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</si>
  <si>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</si>
  <si>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</si>
  <si>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</si>
  <si>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</si>
  <si>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</si>
  <si>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</si>
  <si>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</si>
  <si>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</si>
  <si>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</si>
  <si>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</si>
  <si>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</si>
  <si>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</si>
  <si>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</si>
  <si>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</si>
  <si>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</si>
  <si>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</si>
  <si>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</si>
  <si>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</si>
  <si>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</si>
  <si>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</si>
  <si>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</si>
  <si>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</si>
  <si>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</si>
  <si>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</si>
  <si>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</si>
  <si>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</si>
  <si>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</si>
  <si>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</si>
  <si>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</si>
  <si>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</si>
  <si>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</si>
  <si>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</si>
  <si>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</si>
  <si>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</si>
  <si>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</si>
  <si>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</si>
  <si>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</si>
  <si>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</si>
  <si>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</si>
  <si>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</si>
  <si>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</si>
  <si>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</si>
  <si>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</si>
  <si>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</si>
  <si>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</si>
  <si>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</si>
  <si>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</si>
  <si>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</si>
  <si>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</si>
  <si>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</si>
  <si>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</si>
  <si>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</si>
  <si>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</si>
  <si>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</si>
  <si>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</si>
  <si>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</si>
  <si>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</si>
  <si>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</si>
  <si>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</si>
  <si>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</si>
  <si>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</si>
  <si>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</si>
  <si>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</si>
  <si>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</si>
  <si>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</si>
  <si>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</si>
  <si>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</si>
  <si>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</si>
  <si>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</si>
  <si>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</si>
  <si>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</si>
  <si>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</si>
  <si>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</si>
  <si>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</si>
  <si>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</si>
  <si>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</si>
  <si>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</si>
  <si>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</si>
  <si>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</si>
  <si>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</si>
  <si>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</si>
  <si>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</si>
  <si>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</si>
  <si>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</si>
  <si>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</si>
  <si>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</si>
  <si>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</si>
  <si>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</si>
  <si>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</si>
  <si>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</si>
  <si>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</si>
  <si>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</si>
  <si>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</si>
  <si>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</si>
  <si>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</si>
  <si>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</si>
  <si>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</si>
  <si>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</si>
  <si>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</si>
  <si>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</si>
  <si>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</si>
  <si>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</si>
  <si>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</si>
  <si>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</si>
  <si>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</si>
  <si>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</si>
  <si>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</si>
  <si>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</si>
  <si>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</si>
  <si>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</si>
  <si>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</si>
  <si>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</si>
  <si>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</si>
  <si>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</si>
  <si>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</si>
  <si>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</si>
  <si>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</si>
  <si>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</si>
  <si>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</si>
  <si>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</si>
  <si>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</si>
  <si>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</si>
  <si>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</si>
  <si>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</si>
  <si>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</si>
  <si>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</si>
  <si>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</si>
  <si>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</si>
  <si>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</si>
  <si>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</si>
  <si>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</si>
  <si>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</si>
  <si>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</si>
  <si>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</si>
  <si>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</si>
  <si>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</si>
  <si>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</si>
  <si>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</si>
  <si>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</si>
  <si>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</si>
  <si>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</si>
  <si>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</si>
  <si>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</si>
  <si>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</si>
  <si>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</si>
  <si>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</si>
  <si>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</si>
  <si>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</si>
  <si>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</si>
  <si>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</si>
  <si>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</si>
  <si>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</si>
  <si>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</si>
  <si>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</si>
  <si>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</si>
  <si>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</si>
  <si>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</si>
  <si>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</si>
  <si>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</si>
  <si>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</si>
  <si>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</si>
  <si>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</si>
  <si>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</si>
  <si>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</si>
  <si>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</si>
  <si>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</si>
  <si>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</si>
  <si>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</si>
  <si>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</si>
  <si>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</si>
  <si>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</si>
  <si>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</si>
  <si>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</si>
  <si>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</si>
  <si>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</si>
  <si>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</si>
  <si>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</si>
  <si>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</si>
  <si>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</si>
  <si>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</si>
  <si>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</si>
  <si>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</si>
  <si>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</si>
  <si>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</si>
  <si>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</si>
  <si>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</si>
  <si>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</si>
  <si>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</si>
  <si>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</si>
  <si>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</si>
  <si>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</si>
  <si>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</si>
  <si>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</si>
  <si>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</si>
  <si>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</si>
  <si>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</si>
  <si>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</si>
  <si>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</si>
  <si>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</si>
  <si>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</si>
  <si>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</si>
  <si>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</si>
  <si>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</si>
  <si>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</si>
  <si>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</si>
  <si>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</si>
  <si>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</si>
  <si>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</si>
  <si>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</si>
  <si>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</si>
  <si>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</si>
  <si>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</si>
  <si>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</si>
  <si>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</si>
  <si>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</si>
  <si>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</si>
  <si>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</si>
  <si>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</si>
  <si>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</si>
  <si>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</si>
  <si>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</si>
  <si>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</si>
  <si>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</si>
  <si>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</si>
  <si>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</si>
  <si>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</si>
  <si>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</si>
  <si>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</si>
  <si>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</si>
  <si>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</si>
  <si>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</si>
  <si>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</si>
  <si>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</si>
  <si>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</si>
  <si>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</si>
  <si>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</si>
  <si>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</si>
  <si>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</si>
  <si>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</si>
  <si>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</si>
  <si>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</si>
  <si>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</si>
  <si>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</si>
  <si>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</si>
  <si>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</si>
  <si>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</si>
  <si>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</si>
  <si>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</si>
  <si>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</si>
  <si>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</si>
  <si>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</si>
  <si>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</si>
  <si>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</si>
  <si>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</si>
  <si>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</si>
  <si>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</si>
  <si>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</si>
  <si>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</si>
  <si>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</si>
  <si>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</si>
  <si>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</si>
  <si>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</si>
  <si>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</si>
  <si>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</si>
  <si>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</si>
  <si>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</si>
  <si>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</si>
  <si>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</si>
  <si>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</si>
  <si>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</si>
  <si>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</si>
  <si>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</si>
  <si>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</si>
  <si>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</si>
  <si>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</si>
  <si>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</si>
  <si>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</si>
  <si>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</si>
  <si>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</si>
  <si>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</si>
  <si>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</si>
  <si>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</si>
  <si>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</si>
  <si>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</si>
  <si>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</si>
  <si>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</si>
  <si>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</si>
  <si>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</si>
  <si>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</si>
  <si>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</si>
  <si>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</si>
  <si>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</si>
  <si>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</si>
  <si>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</si>
  <si>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</si>
  <si>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</si>
  <si>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</si>
  <si>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</si>
  <si>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</si>
  <si>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</si>
  <si>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</si>
  <si>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</si>
  <si>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</si>
  <si>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</si>
  <si>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</si>
  <si>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</si>
  <si>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</si>
  <si>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</si>
  <si>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</si>
  <si>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</si>
  <si>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</si>
  <si>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</si>
  <si>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</si>
  <si>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</si>
  <si>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</si>
  <si>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</si>
  <si>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</si>
  <si>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</si>
  <si>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</si>
  <si>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</si>
  <si>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</si>
  <si>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</si>
  <si>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</si>
  <si>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</si>
  <si>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</si>
  <si>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</si>
  <si>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</si>
  <si>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</si>
  <si>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</si>
  <si>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</si>
  <si>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</si>
  <si>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</si>
  <si>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</si>
  <si>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</si>
  <si>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</si>
  <si>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</si>
  <si>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</si>
  <si>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</si>
  <si>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</si>
  <si>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</si>
  <si>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</si>
  <si>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</si>
  <si>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</si>
  <si>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</si>
  <si>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</si>
  <si>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</si>
  <si>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</si>
  <si>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</si>
  <si>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</si>
  <si>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</si>
  <si>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</si>
  <si>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</si>
  <si>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</si>
  <si>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</si>
  <si>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</si>
  <si>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</si>
  <si>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</si>
  <si>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</si>
  <si>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</si>
  <si>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</si>
  <si>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</si>
  <si>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</si>
  <si>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</si>
  <si>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</si>
  <si>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</si>
  <si>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</si>
  <si>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</si>
  <si>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</si>
  <si>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</si>
  <si>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</si>
  <si>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</si>
  <si>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</si>
  <si>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</si>
  <si>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</si>
  <si>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</si>
  <si>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</si>
  <si>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</si>
  <si>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</si>
  <si>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</si>
  <si>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</si>
  <si>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</si>
  <si>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</si>
  <si>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</si>
  <si>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</si>
  <si>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</si>
  <si>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</si>
  <si>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</si>
  <si>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</si>
  <si>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</si>
  <si>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</si>
  <si>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</si>
  <si>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</si>
  <si>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</si>
  <si>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</si>
  <si>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</si>
  <si>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</si>
  <si>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</si>
  <si>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</si>
  <si>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</si>
  <si>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</si>
  <si>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</si>
  <si>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</si>
  <si>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</si>
  <si>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</si>
  <si>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</si>
  <si>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</si>
  <si>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</si>
  <si>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</si>
  <si>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</si>
  <si>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</si>
  <si>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</si>
  <si>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</si>
  <si>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</si>
  <si>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</si>
  <si>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</si>
  <si>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</si>
  <si>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</si>
  <si>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</si>
  <si>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</si>
  <si>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</si>
  <si>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</si>
  <si>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</si>
  <si>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</si>
  <si>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</si>
  <si>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</si>
  <si>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</si>
  <si>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</si>
  <si>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</si>
  <si>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</si>
  <si>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</si>
  <si>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</si>
  <si>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</si>
  <si>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</si>
  <si>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</si>
  <si>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</si>
  <si>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</si>
  <si>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</si>
  <si>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</si>
  <si>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</si>
  <si>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</si>
  <si>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</si>
  <si>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</si>
  <si>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</si>
  <si>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</si>
  <si>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</si>
  <si>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</si>
  <si>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</si>
  <si>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</si>
  <si>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</si>
  <si>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</si>
  <si>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</si>
  <si>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</si>
  <si>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</si>
  <si>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</si>
  <si>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</si>
  <si>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</si>
  <si>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</si>
  <si>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</si>
  <si>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</si>
  <si>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</si>
  <si>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</si>
  <si>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</si>
  <si>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</si>
  <si>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</si>
  <si>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</si>
  <si>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</si>
  <si>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</si>
  <si>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</si>
  <si>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</si>
  <si>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</si>
  <si>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</si>
  <si>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</si>
  <si>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</si>
  <si>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</si>
  <si>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</si>
  <si>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</si>
  <si>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</si>
  <si>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</si>
  <si>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</si>
  <si>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</si>
  <si>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</si>
  <si>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</si>
  <si>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</si>
  <si>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</si>
  <si>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</si>
  <si>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</si>
  <si>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</si>
  <si>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</si>
  <si>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</si>
  <si>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</si>
  <si>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</si>
  <si>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</si>
  <si>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</si>
  <si>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</si>
  <si>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</si>
  <si>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</si>
  <si>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</si>
  <si>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</si>
  <si>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</si>
  <si>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</si>
  <si>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</si>
  <si>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</si>
  <si>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</si>
  <si>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</si>
  <si>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</si>
  <si>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</si>
  <si>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</si>
  <si>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</si>
  <si>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</si>
  <si>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</si>
  <si>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</si>
  <si>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</si>
  <si>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</si>
  <si>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</si>
  <si>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</si>
  <si>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</si>
  <si>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</si>
  <si>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</si>
  <si>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</si>
  <si>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</si>
  <si>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</si>
  <si>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</si>
  <si>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</si>
  <si>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</si>
  <si>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</si>
  <si>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</si>
  <si>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</si>
  <si>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</si>
  <si>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</si>
  <si>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</si>
  <si>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</si>
  <si>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</si>
  <si>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</si>
  <si>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</si>
  <si>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</si>
  <si>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</si>
  <si>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</si>
  <si>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</si>
  <si>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</si>
  <si>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</si>
  <si>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</si>
  <si>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</si>
  <si>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</si>
  <si>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</si>
  <si>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</si>
  <si>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</si>
  <si>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</si>
  <si>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</si>
  <si>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</si>
  <si>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</si>
  <si>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</si>
  <si>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</si>
  <si>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</si>
  <si>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</si>
  <si>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</si>
  <si>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</si>
  <si>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</si>
  <si>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</si>
  <si>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</si>
  <si>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</si>
  <si>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</si>
  <si>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</si>
  <si>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</si>
  <si>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</si>
  <si>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</si>
  <si>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</si>
  <si>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</si>
  <si>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</si>
  <si>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</si>
  <si>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</si>
  <si>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</si>
  <si>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</si>
  <si>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</si>
  <si>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</si>
  <si>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</si>
  <si>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</si>
  <si>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</si>
  <si>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</si>
  <si>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</si>
  <si>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</si>
  <si>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</si>
  <si>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</si>
  <si>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</si>
  <si>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</si>
  <si>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</si>
  <si>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</si>
  <si>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</si>
  <si>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</si>
  <si>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</si>
  <si>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</si>
  <si>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</si>
  <si>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</si>
  <si>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</si>
  <si>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</si>
  <si>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</si>
  <si>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</si>
  <si>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</si>
  <si>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</si>
  <si>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</si>
  <si>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</si>
  <si>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</si>
  <si>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</si>
  <si>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</si>
  <si>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</si>
  <si>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</si>
  <si>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</si>
  <si>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</si>
  <si>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</si>
  <si>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</si>
  <si>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</si>
  <si>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</si>
  <si>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</si>
  <si>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</si>
  <si>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</si>
  <si>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</si>
  <si>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</si>
  <si>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</si>
  <si>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</si>
  <si>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</si>
  <si>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</si>
  <si>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</si>
  <si>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</si>
  <si>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</si>
  <si>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</si>
  <si>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</si>
  <si>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</si>
  <si>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</si>
  <si>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</si>
  <si>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</si>
  <si>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</si>
  <si>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</si>
  <si>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</si>
  <si>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</si>
  <si>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</si>
  <si>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</si>
  <si>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</si>
  <si>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</si>
  <si>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</si>
  <si>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</si>
  <si>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</si>
  <si>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</si>
  <si>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</si>
  <si>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</si>
  <si>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</si>
  <si>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</si>
  <si>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</si>
  <si>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</si>
  <si>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</si>
  <si>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</si>
  <si>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</si>
  <si>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</si>
  <si>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</si>
  <si>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</si>
  <si>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</si>
  <si>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</si>
  <si>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</si>
  <si>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</si>
  <si>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</si>
  <si>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</si>
  <si>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</si>
  <si>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</si>
  <si>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</si>
  <si>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</si>
  <si>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</si>
  <si>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</si>
  <si>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</si>
  <si>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</si>
  <si>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</si>
  <si>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</si>
  <si>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</si>
  <si>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</si>
  <si>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</si>
  <si>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</si>
  <si>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</si>
  <si>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</si>
  <si>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</si>
  <si>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</si>
  <si>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</si>
  <si>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</si>
  <si>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</si>
  <si>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</si>
  <si>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</si>
  <si>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</si>
  <si>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</si>
  <si>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</si>
  <si>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</si>
  <si>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</si>
  <si>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</si>
  <si>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</si>
  <si>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</si>
  <si>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</si>
  <si>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</si>
  <si>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</si>
  <si>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</si>
  <si>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</si>
  <si>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</si>
  <si>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</si>
  <si>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</si>
  <si>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</si>
  <si>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</si>
  <si>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</si>
  <si>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</si>
  <si>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</si>
  <si>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</si>
  <si>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</si>
  <si>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</si>
  <si>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</si>
  <si>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</si>
  <si>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</si>
  <si>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</si>
  <si>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</si>
  <si>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</si>
  <si>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</si>
  <si>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</si>
  <si>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</si>
  <si>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</si>
  <si>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</si>
  <si>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</si>
  <si>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</si>
  <si>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</si>
  <si>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</si>
  <si>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</si>
  <si>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</si>
  <si>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</si>
  <si>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</si>
  <si>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</si>
  <si>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</si>
  <si>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</si>
  <si>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</si>
  <si>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</si>
  <si>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</si>
  <si>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</si>
  <si>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</si>
  <si>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</si>
  <si>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</si>
  <si>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</si>
  <si>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</si>
  <si>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</si>
  <si>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</si>
  <si>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</si>
  <si>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</si>
  <si>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</si>
  <si>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</si>
  <si>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</si>
  <si>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</si>
  <si>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</si>
  <si>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</si>
  <si>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</si>
  <si>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</si>
  <si>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</si>
  <si>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</si>
  <si>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</si>
  <si>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</si>
  <si>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</si>
  <si>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</si>
  <si>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</si>
  <si>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</si>
  <si>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</si>
  <si>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</si>
  <si>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</si>
  <si>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</si>
  <si>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</si>
  <si>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</si>
  <si>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</si>
  <si>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</si>
  <si>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</si>
  <si>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</si>
  <si>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</si>
  <si>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</si>
  <si>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</si>
  <si>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</si>
  <si>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</si>
  <si>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</si>
  <si>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</si>
  <si>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</si>
  <si>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</si>
  <si>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</si>
  <si>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</si>
  <si>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</si>
  <si>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</si>
  <si>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</si>
  <si>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</si>
  <si>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</si>
  <si>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</si>
  <si>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</si>
  <si>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</si>
  <si>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</si>
  <si>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</si>
  <si>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</si>
  <si>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</si>
  <si>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</si>
  <si>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</si>
  <si>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</si>
  <si>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</si>
  <si>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</si>
  <si>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</si>
  <si>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</si>
  <si>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</si>
  <si>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</si>
  <si>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</si>
  <si>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</si>
  <si>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</si>
  <si>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</si>
  <si>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</si>
  <si>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</si>
  <si>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</si>
  <si>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</si>
  <si>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</si>
  <si>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</si>
  <si>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</si>
  <si>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</si>
  <si>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</si>
  <si>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</si>
  <si>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</si>
  <si>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</si>
  <si>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</si>
  <si>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</si>
  <si>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</si>
  <si>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</si>
  <si>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</si>
  <si>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</si>
  <si>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</si>
  <si>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</si>
  <si>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</si>
  <si>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</si>
  <si>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</si>
  <si>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</si>
  <si>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</si>
  <si>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</si>
  <si>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</si>
  <si>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</si>
  <si>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</si>
  <si>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</si>
  <si>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</si>
  <si>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</si>
  <si>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</si>
  <si>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</si>
  <si>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</si>
  <si>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</si>
  <si>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</si>
  <si>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</si>
  <si>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</si>
  <si>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</si>
  <si>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</si>
  <si>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</si>
  <si>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</si>
  <si>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</si>
  <si>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</si>
  <si>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</si>
  <si>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</si>
  <si>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</si>
  <si>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</si>
  <si>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</si>
  <si>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</si>
  <si>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</si>
  <si>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</si>
  <si>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</si>
  <si>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</si>
  <si>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</si>
  <si>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</si>
  <si>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</si>
  <si>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</si>
  <si>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</si>
  <si>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</si>
  <si>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</si>
  <si>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</si>
  <si>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</si>
  <si>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</si>
  <si>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</si>
  <si>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</si>
  <si>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</si>
  <si>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</si>
  <si>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</si>
  <si>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</si>
  <si>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</si>
  <si>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</si>
  <si>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</si>
  <si>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</si>
  <si>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</si>
  <si>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</si>
  <si>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</si>
  <si>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</si>
  <si>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</si>
  <si>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</si>
  <si>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</si>
  <si>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</si>
  <si>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</si>
  <si>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</si>
  <si>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</si>
  <si>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</si>
  <si>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</si>
  <si>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</si>
  <si>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</si>
  <si>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</si>
  <si>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</si>
  <si>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</si>
  <si>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</si>
  <si>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</si>
  <si>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</si>
  <si>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</si>
  <si>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</si>
  <si>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</si>
  <si>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</si>
  <si>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</si>
  <si>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</si>
  <si>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</si>
  <si>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</si>
  <si>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</si>
  <si>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</si>
  <si>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</si>
  <si>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</si>
  <si>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</si>
  <si>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</si>
  <si>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</si>
  <si>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</si>
  <si>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</si>
  <si>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</si>
  <si>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</si>
  <si>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</si>
  <si>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</si>
  <si>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</si>
  <si>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</si>
  <si>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</si>
  <si>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</si>
  <si>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</si>
  <si>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</si>
  <si>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</si>
  <si>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</si>
  <si>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</si>
  <si>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</si>
  <si>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</si>
  <si>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</si>
  <si>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</si>
  <si>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</si>
  <si>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</si>
  <si>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</si>
  <si>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</si>
  <si>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</si>
  <si>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</si>
  <si>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</si>
  <si>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</si>
  <si>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</si>
  <si>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</si>
  <si>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</si>
  <si>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</si>
  <si>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</si>
  <si>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</si>
  <si>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</si>
  <si>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</si>
  <si>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</si>
  <si>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</si>
  <si>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</si>
  <si>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</si>
  <si>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</si>
  <si>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</si>
  <si>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</si>
  <si>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</si>
  <si>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</si>
  <si>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</si>
  <si>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</si>
  <si>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</si>
  <si>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</si>
  <si>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</si>
  <si>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</si>
  <si>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</si>
  <si>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</si>
  <si>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</si>
  <si>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</si>
  <si>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</si>
  <si>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</si>
  <si>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</si>
  <si>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</si>
  <si>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</si>
  <si>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</si>
  <si>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</si>
  <si>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</si>
  <si>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</si>
  <si>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</si>
  <si>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</si>
  <si>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</si>
  <si>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</si>
  <si>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</si>
  <si>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</si>
  <si>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</si>
  <si>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</si>
  <si>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</si>
  <si>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</si>
  <si>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</si>
  <si>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</si>
  <si>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</si>
  <si>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</si>
  <si>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</si>
  <si>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</si>
  <si>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</si>
  <si>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</si>
  <si>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</si>
  <si>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</si>
  <si>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</si>
  <si>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</si>
  <si>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</si>
  <si>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</si>
  <si>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</si>
  <si>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</si>
  <si>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</si>
  <si>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</si>
  <si>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</si>
  <si>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</si>
  <si>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</si>
  <si>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</si>
  <si>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</si>
  <si>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</si>
  <si>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</si>
  <si>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</si>
  <si>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</si>
  <si>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</si>
  <si>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</si>
  <si>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</si>
  <si>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</si>
  <si>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</si>
  <si>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</si>
  <si>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</si>
  <si>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</si>
  <si>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</si>
  <si>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</si>
  <si>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</si>
  <si>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</si>
  <si>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</si>
  <si>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</si>
  <si>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</si>
  <si>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</si>
  <si>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</si>
  <si>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</si>
  <si>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</si>
  <si>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</si>
  <si>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</si>
  <si>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</si>
  <si>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</si>
  <si>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</si>
  <si>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</si>
  <si>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</si>
  <si>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</si>
  <si>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</si>
  <si>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</si>
  <si>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</si>
  <si>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</si>
  <si>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</si>
  <si>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</si>
  <si>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</si>
  <si>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</si>
  <si>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</si>
  <si>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</si>
  <si>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</si>
  <si>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</si>
  <si>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</si>
  <si>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</si>
  <si>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</si>
  <si>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</si>
  <si>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</si>
  <si>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</si>
  <si>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</si>
  <si>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</si>
  <si>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</si>
  <si>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</si>
  <si>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</si>
  <si>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</si>
  <si>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</si>
  <si>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</si>
  <si>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</si>
  <si>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</si>
  <si>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</si>
  <si>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</si>
  <si>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</si>
  <si>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</si>
  <si>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</si>
  <si>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</si>
  <si>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</si>
  <si>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</si>
  <si>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</si>
  <si>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</si>
  <si>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</si>
  <si>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</si>
  <si>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</si>
  <si>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</si>
  <si>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</si>
  <si>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</si>
  <si>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</si>
  <si>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</si>
  <si>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</si>
  <si>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</si>
  <si>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</si>
  <si>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</si>
  <si>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</si>
  <si>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</si>
  <si>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</si>
  <si>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</si>
  <si>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</si>
  <si>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</si>
  <si>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</si>
  <si>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</si>
  <si>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</si>
  <si>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</si>
  <si>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</si>
  <si>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</si>
  <si>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</si>
  <si>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</si>
  <si>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</si>
  <si>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</si>
  <si>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</si>
  <si>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</si>
  <si>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</si>
  <si>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</si>
  <si>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</si>
  <si>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</si>
  <si>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</si>
  <si>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</si>
  <si>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</si>
  <si>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</si>
  <si>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</si>
  <si>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</si>
  <si>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</si>
  <si>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</si>
  <si>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</si>
  <si>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</si>
  <si>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</si>
  <si>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</si>
  <si>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</si>
  <si>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</si>
  <si>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</si>
  <si>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</si>
  <si>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</si>
  <si>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</si>
  <si>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</si>
  <si>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</si>
  <si>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</si>
  <si>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</si>
  <si>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</si>
  <si>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</si>
  <si>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</si>
  <si>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</si>
  <si>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</si>
  <si>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</si>
  <si>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</si>
  <si>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</si>
  <si>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</si>
  <si>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</si>
  <si>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</si>
  <si>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</si>
  <si>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</si>
  <si>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</si>
  <si>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</si>
  <si>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</si>
  <si>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</si>
  <si>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</si>
  <si>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</si>
  <si>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</si>
  <si>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</si>
  <si>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</si>
  <si>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</si>
  <si>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</si>
  <si>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</si>
  <si>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</si>
  <si>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</si>
  <si>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</si>
  <si>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</si>
  <si>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</si>
  <si>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</si>
  <si>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</si>
  <si>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</si>
  <si>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</si>
  <si>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</si>
  <si>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</si>
  <si>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</si>
  <si>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</si>
  <si>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</si>
  <si>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</si>
  <si>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</si>
  <si>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</si>
  <si>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</si>
  <si>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</si>
  <si>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</si>
  <si>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</si>
  <si>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</si>
  <si>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</si>
  <si>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</si>
  <si>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</si>
  <si>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</si>
  <si>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</si>
  <si>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</si>
  <si>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</si>
  <si>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</si>
  <si>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</si>
  <si>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</si>
  <si>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</si>
  <si>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</si>
  <si>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</si>
  <si>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</si>
  <si>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</si>
  <si>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</si>
  <si>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</si>
  <si>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</si>
  <si>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</si>
  <si>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</si>
  <si>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</si>
  <si>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</si>
  <si>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</si>
  <si>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</si>
  <si>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</si>
  <si>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</si>
  <si>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</si>
  <si>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</si>
  <si>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</si>
  <si>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</si>
  <si>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</si>
  <si>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</si>
  <si>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</si>
  <si>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</si>
  <si>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</si>
  <si>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</si>
  <si>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</si>
  <si>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</si>
  <si>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</si>
  <si>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</si>
  <si>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</si>
  <si>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</si>
  <si>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</si>
  <si>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</si>
  <si>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</si>
  <si>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</si>
  <si>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</si>
  <si>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</si>
  <si>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</si>
  <si>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</si>
  <si>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</si>
  <si>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</si>
  <si>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</si>
  <si>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</si>
  <si>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</si>
  <si>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</si>
  <si>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</si>
  <si>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</si>
  <si>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</si>
  <si>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</si>
  <si>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</si>
  <si>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</si>
  <si>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</si>
  <si>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</si>
  <si>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</si>
  <si>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</si>
  <si>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</si>
  <si>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</si>
  <si>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</si>
  <si>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</si>
  <si>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</si>
  <si>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</si>
  <si>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</si>
  <si>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</si>
  <si>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</si>
  <si>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</si>
  <si>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</si>
  <si>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</si>
  <si>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</si>
  <si>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</si>
  <si>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</si>
  <si>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</si>
  <si>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</si>
  <si>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</si>
  <si>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</si>
  <si>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</si>
  <si>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</si>
  <si>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</si>
  <si>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</si>
  <si>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</si>
  <si>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</si>
  <si>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</si>
  <si>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</si>
  <si>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</si>
  <si>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</si>
  <si>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</si>
  <si>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</si>
  <si>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</si>
  <si>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</si>
  <si>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</si>
  <si>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</si>
  <si>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</si>
  <si>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</si>
  <si>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</si>
  <si>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</si>
  <si>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</si>
  <si>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</si>
  <si>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</si>
  <si>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</si>
  <si>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</si>
  <si>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</si>
  <si>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</si>
  <si>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</si>
  <si>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</si>
  <si>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</si>
  <si>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</si>
  <si>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</si>
  <si>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</si>
  <si>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</si>
  <si>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</si>
  <si>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</si>
  <si>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</si>
  <si>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</si>
  <si>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</si>
  <si>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</si>
  <si>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</si>
  <si>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</si>
  <si>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</si>
  <si>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</si>
  <si>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</si>
  <si>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</si>
  <si>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</si>
  <si>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</si>
  <si>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</si>
  <si>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</si>
  <si>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</si>
  <si>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</si>
  <si>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</si>
  <si>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</si>
  <si>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</si>
  <si>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</si>
  <si>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</si>
  <si>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</si>
  <si>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</si>
  <si>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</si>
  <si>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</si>
  <si>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</si>
  <si>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</si>
  <si>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</si>
  <si>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</si>
  <si>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</si>
  <si>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</si>
  <si>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</si>
  <si>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</si>
  <si>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</si>
  <si>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</si>
  <si>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</si>
  <si>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</si>
  <si>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</si>
  <si>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</si>
  <si>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</si>
  <si>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</si>
  <si>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</si>
  <si>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</si>
  <si>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</si>
  <si>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</si>
  <si>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</si>
  <si>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</si>
  <si>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</si>
  <si>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</si>
  <si>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</si>
  <si>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</si>
  <si>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</si>
  <si>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</si>
  <si>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</si>
  <si>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</si>
  <si>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</si>
  <si>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</si>
  <si>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</si>
  <si>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</si>
  <si>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</si>
  <si>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</si>
  <si>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</si>
  <si>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</si>
  <si>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</si>
  <si>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</si>
  <si>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</si>
  <si>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</si>
  <si>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</si>
  <si>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</si>
  <si>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</si>
  <si>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</si>
  <si>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</si>
  <si>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</si>
  <si>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</si>
  <si>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</si>
  <si>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</si>
  <si>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</si>
  <si>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</si>
  <si>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</si>
  <si>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</si>
  <si>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</si>
  <si>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</si>
  <si>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</si>
  <si>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</si>
  <si>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</si>
  <si>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</si>
  <si>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</si>
  <si>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</si>
  <si>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</si>
  <si>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</si>
  <si>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</si>
  <si>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</si>
  <si>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</si>
  <si>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</si>
  <si>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</si>
  <si>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</si>
  <si>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</si>
  <si>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</si>
  <si>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</si>
  <si>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</si>
  <si>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</si>
  <si>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</si>
  <si>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</si>
  <si>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</si>
  <si>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</si>
  <si>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</si>
  <si>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</si>
  <si>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</si>
  <si>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</si>
  <si>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</si>
  <si>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</si>
  <si>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</si>
  <si>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</si>
  <si>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</si>
  <si>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</si>
  <si>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</si>
  <si>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</si>
  <si>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</si>
  <si>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</si>
  <si>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</si>
  <si>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</si>
  <si>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</si>
  <si>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</si>
  <si>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</si>
  <si>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</si>
  <si>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</si>
  <si>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</si>
  <si>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</si>
  <si>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</si>
  <si>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</si>
  <si>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</si>
  <si>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</si>
  <si>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</si>
  <si>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</si>
  <si>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</si>
  <si>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</si>
  <si>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</si>
  <si>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</si>
  <si>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</si>
  <si>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</si>
  <si>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</si>
  <si>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</si>
  <si>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</si>
  <si>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</si>
  <si>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</si>
  <si>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</si>
  <si>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</si>
  <si>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</si>
  <si>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</si>
  <si>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</si>
  <si>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</si>
  <si>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</si>
  <si>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</si>
  <si>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</si>
  <si>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</si>
  <si>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</si>
  <si>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</si>
  <si>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</si>
  <si>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</si>
  <si>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</si>
  <si>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</si>
  <si>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</si>
  <si>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</si>
  <si>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</si>
  <si>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</si>
  <si>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</si>
  <si>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</si>
  <si>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</si>
  <si>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</si>
  <si>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</si>
  <si>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</si>
  <si>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</si>
  <si>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</si>
  <si>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</si>
  <si>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</si>
  <si>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</si>
  <si>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</si>
  <si>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</si>
  <si>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</si>
  <si>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</si>
  <si>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</si>
  <si>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</si>
  <si>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</si>
  <si>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</si>
  <si>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</si>
  <si>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</si>
  <si>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</si>
  <si>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</si>
  <si>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</si>
  <si>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</si>
  <si>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</si>
  <si>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</si>
  <si>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</si>
  <si>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</si>
  <si>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</si>
  <si>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</si>
  <si>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</si>
  <si>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</si>
  <si>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</si>
  <si>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</si>
  <si>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</si>
  <si>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</si>
  <si>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</si>
  <si>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</si>
  <si>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</si>
  <si>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</si>
  <si>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</si>
  <si>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</si>
  <si>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</si>
  <si>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</si>
  <si>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</si>
  <si>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</si>
  <si>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</si>
  <si>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</si>
  <si>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</si>
  <si>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</si>
  <si>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</si>
  <si>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</si>
  <si>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</si>
  <si>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</si>
  <si>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</si>
  <si>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</si>
  <si>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</si>
  <si>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</si>
  <si>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</si>
  <si>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</si>
  <si>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</si>
  <si>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</si>
  <si>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</si>
  <si>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</si>
  <si>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</si>
  <si>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</si>
  <si>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</si>
  <si>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</si>
  <si>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</si>
  <si>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</si>
  <si>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</si>
  <si>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</si>
  <si>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</si>
  <si>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</si>
  <si>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</si>
  <si>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</si>
  <si>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</si>
  <si>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</si>
  <si>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</si>
  <si>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</si>
  <si>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</si>
  <si>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</si>
  <si>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</si>
  <si>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</si>
  <si>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</si>
  <si>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</si>
  <si>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</si>
  <si>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</si>
  <si>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</si>
  <si>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</si>
  <si>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</si>
  <si>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</si>
  <si>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</si>
  <si>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</si>
  <si>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</si>
  <si>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</si>
  <si>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</si>
  <si>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</si>
  <si>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</si>
  <si>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</si>
  <si>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</si>
  <si>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</si>
  <si>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</si>
  <si>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</si>
  <si>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</si>
  <si>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</si>
  <si>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</si>
  <si>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</si>
  <si>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</si>
  <si>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</si>
  <si>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</si>
  <si>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</si>
  <si>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</si>
  <si>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</si>
  <si>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</si>
  <si>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</si>
  <si>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</si>
  <si>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</si>
  <si>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</si>
  <si>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</si>
  <si>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</si>
  <si>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</si>
  <si>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</si>
  <si>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</si>
  <si>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</si>
  <si>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</si>
  <si>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</si>
  <si>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</si>
  <si>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</si>
  <si>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</si>
  <si>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</si>
  <si>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</si>
  <si>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</si>
  <si>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</si>
  <si>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</si>
  <si>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</si>
  <si>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</si>
  <si>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</si>
  <si>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</si>
  <si>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</si>
  <si>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</si>
  <si>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</si>
  <si>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</si>
  <si>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</si>
  <si>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</si>
  <si>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</si>
  <si>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</si>
  <si>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</si>
  <si>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</si>
  <si>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</si>
  <si>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</si>
  <si>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</si>
  <si>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</si>
  <si>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</si>
  <si>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</si>
  <si>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</si>
  <si>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</si>
  <si>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</si>
  <si>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</si>
  <si>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</si>
  <si>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</si>
  <si>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</si>
  <si>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</si>
  <si>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</si>
  <si>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</si>
  <si>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</si>
  <si>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</si>
  <si>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</si>
  <si>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</si>
  <si>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</si>
  <si>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</si>
  <si>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</si>
  <si>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</si>
  <si>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</si>
  <si>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</si>
  <si>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</si>
  <si>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</si>
  <si>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</si>
  <si>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</si>
  <si>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</si>
  <si>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</si>
  <si>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</si>
  <si>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</si>
  <si>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</si>
  <si>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</si>
  <si>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</si>
  <si>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</si>
  <si>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</si>
  <si>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</si>
  <si>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</si>
  <si>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</si>
  <si>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</si>
  <si>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</si>
  <si>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</si>
  <si>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</si>
  <si>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</si>
  <si>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</si>
  <si>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</si>
  <si>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</si>
  <si>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</si>
  <si>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</si>
  <si>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</si>
  <si>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</si>
  <si>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</si>
  <si>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</si>
  <si>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</si>
  <si>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</si>
  <si>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</si>
  <si>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</si>
  <si>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</si>
  <si>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</si>
  <si>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</si>
  <si>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</si>
  <si>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</si>
  <si>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</si>
  <si>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</si>
  <si>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</si>
  <si>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</si>
  <si>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</si>
  <si>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</si>
  <si>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</si>
  <si>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</si>
  <si>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</si>
  <si>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</si>
  <si>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</si>
  <si>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</si>
  <si>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</si>
  <si>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</si>
  <si>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</si>
  <si>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</si>
  <si>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</si>
  <si>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</si>
  <si>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</si>
  <si>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</si>
  <si>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</si>
  <si>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</si>
  <si>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</si>
  <si>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</si>
  <si>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</si>
  <si>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</si>
  <si>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</si>
  <si>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</si>
  <si>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</si>
  <si>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</si>
  <si>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</si>
  <si>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</si>
  <si>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</si>
  <si>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</si>
  <si>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</si>
  <si>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</si>
  <si>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</si>
  <si>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</si>
  <si>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</si>
  <si>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</si>
  <si>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</si>
  <si>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</si>
  <si>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</si>
  <si>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</si>
  <si>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</si>
  <si>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</si>
  <si>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</si>
  <si>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</si>
  <si>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</si>
  <si>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</si>
  <si>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</si>
  <si>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</si>
  <si>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</si>
  <si>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</si>
  <si>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</si>
  <si>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</si>
  <si>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</si>
  <si>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</si>
  <si>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</si>
  <si>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</si>
  <si>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</si>
  <si>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</si>
  <si>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</si>
  <si>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</si>
  <si>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</si>
  <si>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</si>
  <si>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</si>
  <si>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</si>
  <si>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</si>
  <si>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</si>
  <si>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</si>
  <si>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</si>
  <si>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</si>
  <si>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</si>
  <si>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</si>
  <si>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</si>
  <si>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</si>
  <si>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</si>
  <si>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</si>
  <si>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</si>
  <si>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</si>
  <si>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</si>
  <si>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</si>
  <si>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</si>
  <si>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</si>
  <si>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</si>
  <si>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</si>
  <si>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</si>
  <si>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</si>
  <si>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</si>
  <si>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</si>
  <si>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</si>
  <si>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</si>
  <si>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</si>
  <si>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</si>
  <si>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</si>
  <si>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</si>
  <si>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</si>
  <si>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</si>
  <si>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</si>
  <si>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</si>
  <si>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</si>
  <si>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</si>
  <si>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</si>
  <si>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</si>
  <si>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</si>
  <si>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</si>
  <si>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</si>
  <si>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</si>
  <si>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</si>
  <si>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</si>
  <si>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</si>
  <si>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</si>
  <si>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</si>
  <si>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</si>
  <si>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</si>
  <si>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</si>
  <si>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</si>
  <si>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</si>
  <si>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</si>
  <si>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</si>
  <si>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</si>
  <si>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</si>
  <si>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</si>
  <si>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</si>
  <si>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</si>
  <si>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</si>
  <si>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</si>
  <si>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</si>
  <si>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</si>
  <si>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</si>
  <si>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</si>
  <si>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</si>
  <si>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</si>
  <si>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</si>
  <si>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</si>
  <si>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</si>
  <si>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</si>
  <si>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</si>
  <si>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</si>
  <si>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</si>
  <si>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</si>
  <si>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</si>
  <si>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</si>
  <si>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</si>
  <si>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</si>
  <si>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</si>
  <si>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</si>
  <si>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</si>
  <si>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</si>
  <si>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</si>
  <si>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</si>
  <si>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</si>
  <si>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</si>
  <si>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</si>
  <si>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</si>
  <si>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</si>
  <si>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</si>
  <si>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</si>
  <si>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</si>
  <si>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</si>
  <si>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</si>
  <si>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</si>
  <si>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</si>
  <si>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</si>
  <si>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</si>
  <si>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</si>
  <si>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</si>
  <si>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</si>
  <si>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</si>
  <si>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</si>
  <si>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</si>
  <si>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</si>
  <si>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</si>
  <si>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</si>
  <si>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</si>
  <si>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</si>
  <si>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</si>
  <si>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</si>
  <si>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</si>
  <si>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</si>
  <si>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</si>
  <si>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</si>
  <si>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</si>
  <si>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</si>
  <si>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</si>
  <si>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</si>
  <si>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</si>
  <si>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</si>
  <si>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</si>
  <si>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</si>
  <si>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</si>
  <si>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</si>
  <si>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</si>
  <si>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</si>
  <si>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</si>
  <si>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</si>
  <si>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</si>
  <si>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</si>
  <si>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</si>
  <si>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</si>
  <si>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</si>
  <si>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</si>
  <si>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</si>
  <si>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</si>
  <si>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</si>
  <si>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</si>
  <si>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</si>
  <si>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</si>
  <si>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</si>
  <si>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</si>
  <si>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</si>
  <si>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</si>
  <si>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</si>
  <si>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</si>
  <si>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</si>
  <si>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</si>
  <si>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</si>
  <si>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</si>
  <si>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</si>
  <si>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</si>
  <si>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</si>
  <si>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</si>
  <si>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</si>
  <si>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</si>
  <si>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</si>
  <si>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</si>
  <si>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</si>
  <si>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</si>
  <si>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</si>
  <si>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</si>
  <si>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</si>
  <si>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</si>
  <si>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</si>
  <si>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</si>
  <si>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</si>
  <si>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</si>
  <si>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</si>
  <si>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</si>
  <si>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</si>
  <si>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</si>
  <si>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</si>
  <si>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</si>
  <si>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</si>
  <si>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</si>
  <si>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</si>
  <si>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</si>
  <si>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</si>
  <si>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</si>
  <si>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</si>
  <si>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</si>
  <si>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</si>
  <si>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</si>
  <si>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</si>
  <si>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</si>
  <si>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</si>
  <si>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</si>
  <si>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</si>
  <si>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</si>
  <si>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</si>
  <si>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</si>
  <si>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</si>
  <si>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</si>
  <si>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</si>
  <si>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</si>
  <si>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</si>
  <si>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</si>
  <si>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</si>
  <si>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</si>
  <si>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</si>
  <si>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</si>
  <si>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</si>
  <si>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</si>
  <si>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</si>
  <si>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</si>
  <si>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</si>
  <si>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</si>
  <si>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</si>
  <si>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</si>
  <si>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</si>
  <si>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</si>
  <si>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</si>
  <si>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</si>
  <si>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</si>
  <si>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</si>
  <si>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</si>
  <si>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</si>
  <si>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</si>
  <si>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</si>
  <si>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</si>
  <si>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</si>
  <si>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</si>
  <si>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</si>
  <si>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</si>
  <si>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</si>
  <si>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</si>
  <si>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</si>
  <si>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</si>
  <si>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</si>
  <si>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</si>
  <si>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</si>
  <si>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</si>
  <si>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</si>
  <si>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</si>
  <si>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</si>
  <si>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</si>
  <si>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</si>
  <si>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</si>
  <si>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</si>
  <si>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</si>
  <si>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</si>
  <si>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</si>
  <si>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</si>
  <si>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</si>
  <si>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</si>
  <si>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</si>
  <si>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</si>
  <si>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</si>
  <si>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</si>
  <si>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</si>
  <si>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</si>
  <si>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</si>
  <si>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</si>
  <si>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</si>
  <si>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</si>
  <si>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</si>
  <si>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</si>
  <si>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</si>
  <si>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</si>
  <si>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</si>
  <si>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</si>
  <si>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</si>
  <si>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</si>
  <si>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</si>
  <si>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</si>
  <si>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</si>
  <si>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</si>
  <si>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</si>
  <si>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</si>
  <si>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</si>
  <si>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</si>
  <si>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</si>
  <si>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</si>
  <si>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</si>
  <si>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</si>
  <si>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</si>
  <si>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</si>
  <si>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</si>
  <si>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</si>
  <si>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</si>
  <si>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</si>
  <si>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</si>
  <si>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</si>
  <si>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</si>
  <si>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</si>
  <si>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</si>
  <si>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</si>
  <si>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</si>
  <si>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</si>
  <si>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</si>
  <si>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</si>
  <si>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</si>
  <si>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</si>
  <si>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</si>
  <si>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</si>
  <si>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</si>
  <si>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</si>
  <si>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</si>
  <si>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</si>
  <si>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</si>
  <si>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</si>
  <si>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</si>
  <si>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</si>
  <si>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</si>
  <si>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</si>
  <si>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</si>
  <si>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</si>
  <si>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</si>
  <si>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</si>
  <si>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</si>
  <si>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</si>
  <si>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</si>
  <si>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</si>
  <si>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</si>
  <si>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</si>
  <si>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</si>
  <si>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</si>
  <si>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</si>
  <si>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</si>
  <si>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</si>
  <si>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</si>
  <si>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</si>
  <si>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</si>
  <si>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</si>
  <si>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</si>
  <si>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</si>
  <si>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</si>
  <si>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</si>
  <si>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</si>
  <si>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</si>
  <si>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</si>
  <si>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</si>
  <si>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</si>
  <si>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</si>
  <si>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</si>
  <si>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</si>
  <si>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</si>
  <si>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</si>
  <si>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</si>
  <si>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</si>
  <si>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</si>
  <si>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</si>
  <si>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</si>
  <si>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</si>
  <si>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</si>
  <si>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</si>
  <si>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</si>
  <si>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</si>
  <si>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</si>
  <si>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</si>
  <si>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</si>
  <si>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</si>
  <si>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</si>
  <si>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</si>
  <si>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</si>
  <si>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</si>
  <si>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</si>
  <si>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</si>
  <si>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</si>
  <si>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</si>
  <si>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</si>
  <si>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</si>
  <si>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</si>
  <si>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</si>
  <si>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</si>
  <si>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</si>
  <si>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</si>
  <si>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</si>
  <si>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</si>
  <si>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</si>
  <si>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</si>
  <si>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</si>
  <si>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</si>
  <si>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</si>
  <si>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</si>
  <si>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</si>
  <si>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</si>
  <si>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</si>
  <si>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</si>
  <si>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</si>
  <si>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</si>
  <si>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</si>
  <si>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</si>
  <si>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</si>
  <si>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</si>
  <si>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</si>
  <si>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</si>
  <si>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</si>
  <si>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</si>
  <si>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</si>
  <si>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</si>
  <si>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</si>
  <si>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</si>
  <si>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</si>
  <si>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</si>
  <si>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</si>
  <si>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</si>
  <si>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</si>
  <si>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</si>
  <si>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</si>
  <si>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</si>
  <si>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</si>
  <si>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</si>
  <si>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</si>
  <si>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</si>
  <si>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</si>
  <si>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</si>
  <si>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</si>
  <si>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</si>
  <si>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</si>
  <si>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</si>
  <si>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</si>
  <si>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</si>
  <si>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</si>
  <si>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</si>
  <si>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</si>
  <si>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</si>
  <si>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</si>
  <si>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</si>
  <si>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</si>
  <si>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</si>
  <si>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</si>
  <si>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</si>
  <si>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</si>
  <si>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</si>
  <si>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</si>
  <si>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</si>
  <si>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</si>
  <si>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</si>
  <si>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</si>
  <si>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</si>
  <si>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</si>
  <si>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</si>
  <si>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</si>
  <si>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</si>
  <si>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</si>
  <si>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</si>
  <si>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</si>
  <si>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</si>
  <si>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</si>
  <si>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</si>
  <si>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</si>
  <si>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</si>
  <si>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</si>
  <si>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</si>
  <si>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</si>
  <si>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</si>
  <si>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</si>
  <si>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</si>
  <si>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</si>
  <si>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</si>
  <si>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</si>
  <si>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</si>
  <si>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</si>
  <si>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</si>
  <si>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</si>
  <si>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</si>
  <si>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</si>
  <si>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</si>
  <si>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</si>
  <si>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</si>
  <si>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</si>
  <si>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</si>
  <si>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</si>
  <si>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</si>
  <si>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</si>
  <si>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</si>
  <si>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</si>
  <si>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</si>
  <si>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</si>
  <si>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</si>
  <si>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</si>
  <si>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</si>
  <si>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</si>
  <si>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</si>
  <si>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</si>
  <si>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</si>
  <si>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</si>
  <si>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</si>
  <si>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</si>
  <si>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</si>
  <si>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</si>
  <si>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</si>
  <si>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</si>
  <si>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</si>
  <si>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</si>
  <si>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</si>
  <si>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</si>
  <si>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</si>
  <si>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</si>
  <si>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</si>
  <si>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</si>
  <si>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</si>
  <si>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</si>
  <si>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</si>
  <si>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</si>
  <si>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</si>
  <si>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</si>
  <si>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</si>
  <si>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</si>
  <si>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</si>
  <si>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</si>
  <si>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</si>
  <si>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</si>
  <si>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</si>
  <si>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</si>
  <si>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</si>
  <si>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</si>
  <si>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</si>
  <si>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</si>
  <si>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</si>
  <si>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</si>
  <si>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</si>
  <si>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</si>
  <si>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</si>
  <si>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</si>
  <si>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</si>
  <si>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</si>
  <si>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</si>
  <si>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</si>
  <si>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</si>
  <si>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</si>
  <si>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</si>
  <si>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</si>
  <si>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</si>
  <si>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</si>
  <si>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</si>
  <si>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</si>
  <si>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</si>
  <si>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</si>
  <si>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</si>
  <si>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</si>
  <si>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</si>
  <si>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</si>
  <si>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</si>
  <si>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</si>
  <si>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</si>
  <si>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</si>
  <si>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</si>
  <si>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</si>
  <si>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</si>
  <si>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</si>
  <si>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</si>
  <si>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</si>
  <si>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</si>
  <si>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</si>
  <si>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</si>
  <si>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</si>
  <si>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</si>
  <si>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</si>
  <si>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</si>
  <si>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</si>
  <si>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</si>
  <si>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</si>
  <si>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</si>
  <si>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</si>
  <si>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</si>
  <si>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</si>
  <si>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</si>
  <si>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</si>
  <si>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</si>
  <si>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</si>
  <si>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</si>
  <si>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</si>
  <si>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</si>
  <si>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</si>
  <si>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</si>
  <si>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</si>
  <si>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</si>
  <si>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</si>
  <si>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</si>
  <si>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</si>
  <si>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</si>
  <si>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</si>
  <si>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</si>
  <si>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</si>
  <si>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</si>
  <si>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</si>
  <si>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</si>
  <si>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</si>
  <si>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</si>
  <si>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</si>
  <si>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</si>
  <si>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</si>
  <si>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</si>
  <si>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</si>
  <si>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</si>
  <si>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</si>
  <si>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</si>
  <si>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</si>
  <si>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</si>
  <si>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</si>
  <si>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</si>
  <si>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</si>
  <si>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</si>
  <si>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</si>
  <si>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</si>
  <si>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</si>
  <si>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</si>
  <si>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</si>
  <si>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</si>
  <si>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</si>
  <si>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</si>
  <si>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</si>
  <si>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</si>
  <si>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</si>
  <si>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</si>
  <si>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</si>
  <si>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</si>
  <si>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</si>
  <si>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</si>
  <si>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</si>
  <si>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</si>
  <si>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</si>
  <si>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</si>
  <si>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</si>
  <si>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</si>
  <si>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</si>
  <si>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</si>
  <si>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</si>
  <si>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</si>
  <si>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</si>
  <si>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</si>
  <si>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</si>
  <si>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</si>
  <si>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</si>
  <si>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</si>
  <si>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</si>
  <si>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</si>
  <si>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</si>
  <si>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</si>
  <si>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</si>
  <si>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</si>
  <si>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</si>
  <si>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</si>
  <si>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</si>
  <si>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</si>
  <si>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</si>
  <si>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</si>
  <si>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</si>
  <si>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</si>
  <si>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</si>
  <si>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</si>
  <si>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</si>
  <si>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</si>
  <si>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</si>
  <si>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</si>
  <si>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</si>
  <si>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</si>
  <si>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</si>
  <si>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</si>
  <si>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</si>
  <si>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</si>
  <si>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</si>
  <si>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</si>
  <si>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</si>
  <si>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</si>
  <si>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</si>
  <si>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</si>
  <si>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</si>
  <si>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</si>
  <si>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</si>
  <si>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</si>
  <si>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</si>
  <si>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</si>
  <si>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</si>
  <si>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</si>
  <si>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</si>
  <si>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</si>
  <si>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</si>
  <si>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</si>
  <si>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</si>
  <si>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</si>
  <si>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</si>
  <si>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</si>
  <si>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</si>
  <si>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</si>
  <si>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</si>
  <si>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</si>
  <si>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</si>
  <si>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</si>
  <si>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</si>
  <si>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</si>
  <si>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</si>
  <si>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</si>
  <si>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</si>
  <si>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</si>
  <si>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</si>
  <si>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</si>
  <si>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</si>
  <si>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</si>
  <si>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</si>
  <si>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</si>
  <si>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</si>
  <si>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</si>
  <si>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</si>
  <si>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</si>
  <si>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</si>
  <si>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</si>
  <si>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</si>
  <si>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</si>
  <si>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</si>
  <si>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</si>
  <si>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</si>
  <si>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</si>
  <si>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</si>
  <si>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</si>
  <si>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</si>
  <si>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</si>
  <si>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</si>
  <si>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</si>
  <si>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</si>
  <si>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</si>
  <si>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</si>
  <si>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</si>
  <si>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</si>
  <si>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</si>
  <si>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</si>
  <si>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</si>
  <si>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</si>
  <si>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</si>
  <si>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</si>
  <si>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</si>
  <si>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</si>
  <si>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</si>
  <si>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</si>
  <si>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</si>
  <si>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</si>
  <si>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</si>
  <si>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</si>
  <si>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</si>
  <si>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</si>
  <si>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</si>
  <si>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</si>
  <si>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</si>
  <si>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</si>
  <si>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</si>
  <si>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</si>
  <si>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</si>
  <si>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</si>
  <si>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</si>
  <si>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</si>
  <si>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</si>
  <si>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</si>
  <si>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</si>
  <si>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</si>
  <si>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</si>
  <si>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</si>
  <si>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</si>
  <si>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</si>
  <si>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</si>
  <si>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</si>
  <si>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</si>
  <si>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</si>
  <si>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</si>
  <si>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</si>
  <si>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</si>
  <si>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</si>
  <si>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</si>
  <si>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</si>
  <si>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</si>
  <si>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</si>
  <si>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</si>
  <si>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</si>
  <si>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</si>
  <si>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</si>
  <si>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</si>
  <si>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</si>
  <si>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</si>
  <si>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</si>
  <si>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</si>
  <si>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</si>
  <si>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</si>
  <si>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</si>
  <si>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</si>
  <si>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</si>
  <si>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</si>
  <si>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</si>
  <si>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</si>
  <si>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</si>
  <si>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</si>
  <si>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</si>
  <si>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</si>
  <si>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</si>
  <si>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</si>
  <si>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</si>
  <si>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</si>
  <si>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</si>
  <si>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</si>
  <si>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</si>
  <si>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</si>
  <si>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</si>
  <si>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</si>
  <si>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</si>
  <si>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</si>
  <si>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</si>
  <si>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</si>
  <si>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</si>
  <si>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</si>
  <si>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</si>
  <si>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</si>
  <si>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</si>
  <si>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</si>
  <si>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</si>
  <si>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</si>
  <si>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</si>
  <si>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</si>
  <si>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</si>
  <si>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</si>
  <si>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</si>
  <si>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</si>
  <si>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</si>
  <si>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</si>
  <si>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</si>
  <si>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</si>
  <si>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</si>
  <si>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</si>
  <si>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</si>
  <si>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</si>
  <si>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</si>
  <si>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</si>
  <si>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</si>
  <si>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</si>
  <si>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</si>
  <si>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</si>
  <si>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</si>
  <si>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</si>
  <si>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</si>
  <si>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</si>
  <si>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</si>
  <si>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</si>
  <si>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</si>
  <si>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</si>
  <si>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</si>
  <si>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</si>
  <si>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</si>
  <si>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</si>
  <si>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</si>
  <si>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</si>
  <si>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</si>
  <si>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</si>
  <si>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</si>
  <si>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</si>
  <si>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</si>
  <si>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</si>
  <si>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</si>
  <si>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</si>
  <si>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</si>
  <si>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</si>
  <si>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</si>
  <si>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</si>
  <si>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</si>
  <si>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</si>
  <si>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</si>
  <si>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</si>
  <si>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</si>
  <si>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</si>
  <si>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</si>
  <si>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</si>
  <si>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</si>
  <si>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</si>
  <si>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</si>
  <si>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</si>
  <si>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</si>
  <si>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</si>
  <si>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</si>
  <si>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</si>
  <si>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</si>
  <si>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</si>
  <si>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</si>
  <si>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</si>
  <si>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</si>
  <si>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</si>
  <si>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</si>
  <si>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</si>
  <si>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</si>
  <si>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</si>
  <si>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</si>
  <si>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</si>
  <si>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</si>
  <si>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</si>
  <si>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</si>
  <si>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</si>
  <si>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</si>
  <si>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</si>
  <si>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</si>
  <si>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</si>
  <si>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</si>
  <si>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</si>
  <si>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</si>
  <si>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</si>
  <si>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</si>
  <si>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</si>
  <si>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</si>
  <si>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</si>
  <si>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</si>
  <si>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</si>
  <si>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</si>
  <si>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</si>
  <si>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</si>
  <si>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</si>
  <si>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</si>
  <si>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</si>
  <si>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</si>
  <si>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</si>
  <si>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</si>
  <si>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</si>
  <si>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</si>
  <si>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</si>
  <si>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</si>
  <si>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</si>
  <si>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</si>
  <si>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</si>
  <si>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</si>
  <si>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</si>
  <si>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</si>
  <si>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</si>
  <si>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</si>
  <si>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</si>
  <si>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</si>
  <si>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</si>
  <si>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</si>
  <si>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</si>
  <si>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</si>
  <si>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</si>
  <si>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</si>
  <si>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</si>
  <si>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</si>
  <si>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</si>
  <si>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</si>
  <si>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</si>
  <si>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</si>
  <si>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</si>
  <si>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</si>
  <si>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</si>
  <si>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</si>
  <si>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</si>
  <si>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</si>
  <si>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</si>
  <si>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</si>
  <si>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</si>
  <si>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</si>
  <si>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</si>
  <si>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</si>
  <si>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</si>
  <si>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</si>
  <si>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</si>
  <si>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</si>
  <si>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</si>
  <si>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</si>
  <si>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</si>
  <si>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</si>
  <si>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</si>
  <si>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</si>
  <si>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</si>
  <si>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</si>
  <si>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</si>
  <si>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</si>
  <si>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</si>
  <si>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</si>
  <si>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</si>
  <si>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</si>
  <si>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</si>
  <si>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</si>
  <si>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</si>
  <si>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</si>
  <si>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</si>
  <si>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</si>
  <si>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</si>
  <si>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</si>
  <si>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</si>
  <si>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</si>
  <si>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</si>
  <si>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</si>
  <si>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</si>
  <si>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</si>
  <si>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</si>
  <si>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</si>
  <si>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</si>
  <si>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</si>
  <si>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</si>
  <si>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</si>
  <si>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</si>
  <si>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</si>
  <si>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</si>
  <si>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</si>
  <si>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</si>
  <si>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</si>
  <si>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</si>
  <si>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</si>
  <si>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</si>
  <si>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</si>
  <si>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</si>
  <si>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</si>
  <si>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</si>
  <si>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</si>
  <si>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</si>
  <si>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</si>
  <si>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</si>
  <si>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</si>
  <si>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</si>
  <si>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</si>
  <si>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</si>
  <si>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</si>
  <si>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</si>
  <si>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</si>
  <si>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</si>
  <si>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</si>
  <si>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</si>
  <si>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</si>
  <si>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</si>
  <si>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</si>
  <si>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</si>
  <si>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</si>
  <si>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</si>
  <si>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</si>
  <si>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</si>
  <si>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</si>
  <si>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</si>
  <si>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</si>
  <si>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</si>
  <si>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</si>
  <si>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</si>
  <si>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</si>
  <si>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</si>
  <si>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</si>
  <si>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</si>
  <si>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</si>
  <si>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</si>
  <si>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</si>
  <si>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</si>
  <si>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</si>
  <si>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</si>
  <si>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</si>
  <si>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</si>
  <si>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</si>
  <si>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</si>
  <si>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</si>
  <si>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</si>
  <si>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</si>
  <si>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</si>
  <si>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</si>
  <si>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</si>
  <si>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</si>
  <si>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</si>
  <si>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</si>
  <si>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</si>
  <si>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</si>
  <si>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</si>
  <si>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</si>
  <si>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</si>
  <si>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</si>
  <si>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</si>
  <si>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</si>
  <si>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</si>
  <si>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</si>
  <si>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</si>
  <si>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</si>
  <si>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</si>
  <si>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</si>
  <si>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</si>
  <si>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</si>
  <si>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</si>
  <si>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</si>
  <si>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</si>
  <si>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</si>
  <si>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</si>
  <si>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</si>
  <si>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</si>
  <si>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</si>
  <si>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</si>
  <si>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</si>
  <si>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</si>
  <si>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</si>
  <si>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</si>
  <si>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</si>
  <si>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</si>
  <si>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</si>
  <si>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</si>
  <si>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</si>
  <si>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</si>
  <si>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</si>
  <si>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</si>
  <si>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</si>
  <si>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</si>
  <si>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</si>
  <si>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</si>
  <si>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</si>
  <si>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</si>
  <si>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</si>
  <si>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</si>
  <si>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</si>
  <si>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</si>
  <si>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</si>
  <si>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</si>
  <si>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</si>
  <si>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</si>
  <si>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</si>
  <si>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</si>
  <si>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</si>
  <si>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</si>
  <si>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</si>
  <si>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</si>
  <si>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</si>
  <si>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</si>
  <si>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</si>
  <si>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</si>
  <si>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</si>
  <si>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</si>
  <si>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</si>
  <si>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</si>
  <si>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</si>
  <si>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</si>
  <si>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</si>
  <si>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</si>
  <si>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</si>
  <si>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</si>
  <si>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</si>
  <si>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</si>
  <si>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</si>
  <si>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</si>
  <si>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</si>
  <si>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</si>
  <si>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</si>
  <si>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</si>
  <si>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</si>
  <si>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</si>
  <si>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</si>
  <si>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</si>
  <si>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</si>
  <si>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</si>
  <si>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</si>
  <si>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</si>
  <si>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</si>
  <si>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</si>
  <si>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</si>
  <si>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</si>
  <si>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</si>
  <si>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</si>
  <si>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</si>
  <si>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</si>
  <si>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</si>
  <si>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</si>
  <si>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</si>
  <si>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</si>
  <si>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</si>
  <si>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</si>
  <si>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</si>
  <si>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</si>
  <si>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</si>
  <si>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</si>
  <si>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</si>
  <si>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</si>
  <si>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</si>
  <si>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</si>
  <si>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</si>
  <si>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</si>
  <si>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</si>
  <si>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</si>
  <si>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</si>
  <si>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</si>
  <si>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</si>
  <si>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</si>
  <si>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</si>
  <si>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</si>
  <si>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</si>
  <si>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</si>
  <si>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</si>
  <si>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</si>
  <si>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</si>
  <si>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</si>
  <si>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</si>
  <si>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</si>
  <si>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</si>
  <si>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</si>
  <si>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</si>
  <si>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</si>
  <si>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</si>
  <si>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</si>
  <si>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</si>
  <si>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</si>
  <si>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</si>
  <si>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</si>
  <si>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</si>
  <si>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</si>
  <si>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</si>
  <si>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</si>
  <si>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</si>
  <si>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</si>
  <si>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</si>
  <si>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</si>
  <si>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</si>
  <si>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</si>
  <si>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</si>
  <si>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</si>
  <si>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</si>
  <si>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</si>
  <si>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</si>
  <si>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</si>
  <si>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</si>
  <si>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</si>
  <si>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</si>
  <si>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</si>
  <si>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</si>
  <si>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</si>
  <si>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</si>
  <si>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</si>
  <si>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</si>
  <si>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</si>
  <si>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</si>
  <si>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</si>
  <si>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</si>
  <si>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</si>
  <si>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</si>
  <si>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</si>
  <si>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</si>
  <si>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</si>
  <si>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</si>
  <si>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</si>
  <si>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</si>
  <si>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</si>
  <si>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</si>
  <si>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</si>
  <si>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</si>
  <si>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</si>
  <si>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</si>
  <si>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</si>
  <si>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</si>
  <si>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</si>
  <si>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</si>
  <si>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</si>
  <si>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</si>
  <si>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</si>
  <si>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</si>
  <si>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</si>
  <si>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</si>
  <si>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</si>
  <si>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</si>
  <si>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</si>
  <si>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</si>
  <si>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</si>
  <si>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</si>
  <si>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</si>
  <si>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</si>
  <si>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</si>
  <si>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</si>
  <si>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</si>
  <si>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</si>
  <si>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</si>
  <si>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</si>
  <si>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</si>
  <si>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</si>
  <si>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</si>
  <si>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</si>
  <si>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</si>
  <si>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</si>
  <si>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</si>
  <si>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</si>
  <si>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</si>
  <si>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</si>
  <si>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</si>
  <si>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</si>
  <si>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</si>
  <si>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</si>
  <si>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</si>
  <si>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</si>
  <si>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</si>
  <si>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</si>
  <si>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</si>
  <si>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</si>
  <si>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</si>
  <si>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</si>
  <si>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</si>
  <si>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</si>
  <si>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</si>
  <si>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</si>
  <si>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</si>
  <si>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</si>
  <si>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</si>
  <si>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</si>
  <si>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</si>
  <si>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</si>
  <si>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</si>
  <si>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</si>
  <si>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</si>
  <si>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</si>
  <si>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</si>
  <si>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</si>
  <si>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</si>
  <si>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</si>
  <si>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</si>
  <si>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</si>
  <si>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</si>
  <si>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</si>
  <si>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</si>
  <si>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</si>
  <si>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</si>
  <si>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</si>
  <si>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</si>
  <si>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</si>
  <si>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</si>
  <si>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</si>
  <si>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</si>
  <si>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</si>
  <si>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</si>
  <si>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</si>
  <si>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</si>
  <si>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</si>
  <si>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</si>
  <si>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</si>
  <si>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</si>
  <si>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</si>
  <si>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</si>
  <si>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</si>
  <si>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</si>
  <si>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</si>
  <si>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</si>
  <si>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</si>
  <si>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</si>
  <si>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</si>
  <si>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</si>
  <si>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</si>
  <si>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</si>
  <si>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</si>
  <si>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</si>
  <si>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</si>
  <si>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</si>
  <si>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</si>
  <si>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</si>
  <si>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</si>
  <si>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</si>
  <si>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</si>
  <si>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</si>
  <si>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</si>
  <si>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</si>
  <si>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</si>
  <si>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</si>
  <si>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</si>
  <si>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</si>
  <si>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</si>
  <si>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</si>
  <si>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</si>
  <si>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</si>
  <si>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</si>
  <si>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</si>
  <si>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</si>
  <si>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</si>
  <si>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</si>
  <si>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</si>
  <si>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</si>
  <si>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</si>
  <si>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</si>
  <si>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</si>
  <si>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</si>
  <si>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</si>
  <si>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</si>
  <si>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</si>
  <si>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</si>
  <si>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</si>
  <si>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</si>
  <si>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</si>
  <si>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</si>
  <si>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</si>
  <si>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</si>
  <si>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</si>
  <si>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</si>
  <si>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</si>
  <si>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</si>
  <si>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</si>
  <si>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</si>
  <si>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</si>
  <si>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</si>
  <si>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</si>
  <si>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</si>
  <si>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</si>
  <si>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</si>
  <si>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</si>
  <si>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</si>
  <si>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</si>
  <si>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</si>
  <si>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</si>
  <si>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</si>
  <si>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</si>
  <si>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</si>
  <si>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</si>
  <si>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</si>
  <si>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</si>
  <si>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</si>
  <si>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</si>
  <si>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</si>
  <si>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</si>
  <si>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</si>
  <si>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</si>
  <si>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</si>
  <si>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</si>
  <si>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</si>
  <si>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</si>
  <si>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</si>
  <si>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</si>
  <si>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</si>
  <si>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</si>
  <si>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</si>
  <si>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</si>
  <si>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</si>
  <si>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</si>
  <si>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</si>
  <si>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</si>
  <si>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</si>
  <si>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</si>
  <si>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</si>
  <si>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</si>
  <si>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</si>
  <si>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</si>
  <si>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</si>
  <si>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</si>
  <si>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</si>
  <si>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</si>
  <si>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</si>
  <si>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</si>
  <si>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</si>
  <si>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</si>
  <si>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</si>
  <si>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</si>
  <si>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</si>
  <si>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</si>
  <si>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</si>
  <si>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</si>
  <si>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</si>
  <si>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</si>
  <si>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</si>
  <si>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</si>
  <si>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</si>
  <si>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</si>
  <si>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</si>
  <si>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</si>
  <si>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</si>
  <si>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</si>
  <si>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</si>
  <si>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</si>
  <si>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</si>
  <si>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</si>
  <si>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</si>
  <si>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</si>
  <si>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</si>
  <si>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</si>
  <si>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</si>
  <si>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</si>
  <si>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</si>
  <si>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</si>
  <si>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</si>
  <si>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</si>
  <si>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</si>
  <si>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</si>
  <si>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</si>
  <si>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</si>
  <si>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</si>
  <si>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</si>
  <si>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</si>
  <si>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</si>
  <si>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</si>
  <si>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</si>
  <si>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</si>
  <si>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</si>
  <si>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</si>
  <si>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</si>
  <si>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</si>
  <si>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</si>
  <si>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</si>
  <si>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</si>
  <si>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</si>
  <si>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</si>
  <si>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</si>
  <si>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</si>
  <si>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</si>
  <si>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</si>
  <si>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</si>
  <si>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</si>
  <si>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</si>
  <si>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</si>
  <si>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</si>
  <si>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</si>
  <si>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</si>
  <si>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</si>
  <si>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</si>
  <si>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</si>
  <si>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</si>
  <si>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</si>
  <si>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</si>
  <si>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</si>
  <si>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</si>
  <si>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</si>
  <si>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</si>
  <si>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</si>
  <si>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</si>
  <si>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</si>
  <si>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</si>
  <si>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</si>
  <si>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</si>
  <si>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</si>
  <si>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</si>
  <si>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</si>
  <si>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</si>
  <si>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</si>
  <si>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</si>
  <si>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</si>
  <si>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</si>
  <si>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</si>
  <si>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</si>
  <si>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</si>
  <si>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</si>
  <si>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</si>
  <si>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</si>
  <si>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</si>
  <si>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</si>
  <si>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</si>
  <si>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</si>
  <si>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</si>
  <si>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</si>
  <si>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</si>
  <si>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</si>
  <si>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</si>
  <si>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</si>
  <si>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</si>
  <si>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</si>
  <si>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</si>
  <si>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</si>
  <si>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</si>
  <si>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</si>
  <si>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</si>
  <si>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</si>
  <si>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</si>
  <si>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</si>
  <si>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</si>
  <si>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</si>
  <si>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</si>
  <si>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</si>
  <si>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</si>
  <si>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</si>
  <si>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</si>
  <si>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</si>
  <si>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</si>
  <si>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</si>
  <si>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</si>
  <si>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</si>
  <si>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</si>
  <si>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</si>
  <si>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</si>
  <si>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</si>
  <si>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</si>
  <si>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</si>
  <si>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</si>
  <si>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</si>
  <si>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</si>
  <si>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</si>
  <si>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</si>
  <si>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</si>
  <si>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</si>
  <si>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</si>
  <si>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</si>
  <si>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</si>
  <si>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</si>
  <si>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</si>
  <si>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</si>
  <si>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</si>
  <si>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</si>
  <si>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</si>
  <si>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</si>
  <si>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</si>
  <si>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</si>
  <si>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</si>
  <si>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</si>
  <si>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</si>
  <si>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</si>
  <si>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</si>
  <si>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</si>
  <si>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</si>
  <si>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</si>
  <si>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</si>
  <si>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</si>
  <si>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</si>
  <si>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</si>
  <si>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</si>
  <si>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</si>
  <si>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</si>
  <si>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</si>
  <si>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</si>
  <si>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</si>
  <si>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</si>
  <si>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</si>
  <si>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</si>
  <si>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</si>
  <si>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</si>
  <si>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</si>
  <si>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</si>
  <si>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</si>
  <si>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</si>
  <si>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</si>
  <si>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</si>
  <si>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</si>
  <si>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</si>
  <si>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</si>
  <si>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</si>
  <si>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</si>
  <si>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</si>
  <si>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</si>
  <si>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</si>
  <si>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</si>
  <si>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</si>
  <si>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</si>
  <si>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</si>
  <si>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</si>
  <si>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</si>
  <si>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</si>
  <si>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</si>
  <si>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</si>
  <si>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</si>
  <si>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</si>
  <si>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</si>
  <si>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</si>
  <si>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</si>
  <si>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</si>
  <si>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</si>
  <si>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</si>
  <si>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</si>
  <si>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</si>
  <si>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</si>
  <si>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</si>
  <si>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</si>
  <si>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</si>
  <si>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</si>
  <si>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</si>
  <si>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</si>
  <si>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</si>
  <si>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</si>
  <si>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</si>
  <si>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</si>
  <si>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</si>
  <si>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</si>
  <si>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</si>
  <si>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</si>
  <si>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</si>
  <si>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</si>
  <si>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</si>
  <si>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</si>
  <si>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</si>
  <si>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</si>
  <si>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</si>
  <si>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</si>
  <si>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</si>
  <si>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</si>
  <si>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</si>
  <si>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</si>
  <si>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</si>
  <si>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</si>
  <si>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</si>
  <si>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</si>
  <si>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</si>
  <si>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</si>
  <si>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</si>
  <si>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</si>
  <si>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</si>
  <si>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</si>
  <si>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</si>
  <si>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</si>
  <si>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</si>
  <si>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</si>
  <si>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</si>
  <si>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</si>
  <si>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</si>
  <si>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</si>
  <si>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</si>
  <si>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</si>
  <si>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</si>
  <si>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</si>
  <si>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</si>
  <si>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</si>
  <si>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</si>
  <si>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</si>
  <si>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</si>
  <si>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</si>
  <si>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</si>
  <si>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</si>
  <si>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</si>
  <si>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</si>
  <si>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</si>
  <si>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</si>
  <si>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</si>
  <si>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</si>
  <si>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</si>
  <si>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</si>
  <si>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</si>
  <si>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</si>
  <si>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</si>
  <si>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</si>
  <si>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</si>
  <si>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</si>
  <si>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</si>
  <si>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</si>
  <si>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</si>
  <si>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</si>
  <si>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</si>
  <si>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</si>
  <si>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</si>
  <si>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</si>
  <si>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</si>
  <si>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</si>
  <si>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</si>
  <si>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</si>
  <si>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</si>
  <si>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</si>
  <si>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</si>
  <si>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</si>
  <si>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</si>
  <si>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</si>
  <si>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</si>
  <si>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</si>
  <si>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</si>
  <si>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</si>
  <si>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</si>
  <si>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</si>
  <si>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</si>
  <si>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</si>
  <si>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</si>
  <si>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</si>
  <si>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</si>
  <si>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</si>
  <si>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</si>
  <si>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</si>
  <si>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</si>
  <si>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</si>
  <si>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</si>
  <si>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</si>
  <si>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</si>
  <si>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</si>
  <si>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</si>
  <si>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</si>
  <si>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</si>
  <si>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</si>
  <si>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</si>
  <si>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</si>
  <si>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</si>
  <si>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</si>
  <si>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</si>
  <si>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</si>
  <si>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</si>
  <si>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</si>
  <si>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</si>
  <si>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</si>
  <si>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</si>
  <si>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</si>
  <si>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</si>
  <si>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</si>
  <si>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</si>
  <si>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</si>
  <si>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</si>
  <si>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</si>
  <si>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</si>
  <si>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</si>
  <si>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</si>
  <si>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</si>
  <si>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</si>
  <si>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</si>
  <si>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</si>
  <si>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</si>
  <si>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</si>
  <si>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</si>
  <si>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</si>
  <si>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</si>
  <si>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</si>
  <si>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</si>
  <si>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</si>
  <si>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</si>
  <si>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</si>
  <si>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</si>
  <si>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</si>
  <si>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</si>
  <si>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</si>
  <si>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</si>
  <si>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</si>
  <si>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</si>
  <si>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</si>
  <si>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</si>
  <si>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</si>
  <si>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</si>
  <si>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</si>
  <si>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</si>
  <si>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</si>
  <si>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</si>
  <si>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</si>
  <si>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</si>
  <si>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</si>
  <si>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</si>
  <si>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</si>
  <si>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</si>
  <si>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</si>
  <si>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</si>
  <si>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</si>
  <si>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</si>
  <si>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</si>
  <si>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</si>
  <si>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</si>
  <si>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</si>
  <si>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</si>
  <si>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</si>
  <si>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</si>
  <si>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</si>
  <si>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</si>
  <si>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</si>
  <si>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</si>
  <si>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</si>
  <si>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</si>
  <si>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</si>
  <si>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</si>
  <si>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</si>
  <si>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</si>
  <si>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</si>
  <si>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</si>
  <si>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</si>
  <si>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</si>
  <si>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</si>
  <si>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</si>
  <si>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</si>
  <si>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</si>
  <si>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</si>
  <si>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</si>
  <si>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</si>
  <si>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</si>
  <si>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</si>
  <si>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</si>
  <si>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</si>
  <si>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</si>
  <si>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</si>
  <si>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</si>
  <si>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</si>
  <si>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</si>
  <si>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</si>
  <si>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</si>
  <si>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</si>
  <si>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</si>
  <si>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</si>
  <si>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</si>
  <si>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</si>
  <si>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</si>
  <si>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</si>
  <si>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</si>
  <si>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</si>
  <si>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</si>
  <si>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</si>
  <si>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</si>
  <si>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</si>
  <si>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</si>
  <si>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</si>
  <si>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</si>
  <si>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</si>
  <si>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</si>
  <si>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</si>
  <si>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</si>
  <si>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</si>
  <si>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</si>
  <si>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</si>
  <si>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</si>
  <si>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</si>
  <si>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</si>
  <si>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</si>
  <si>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</si>
  <si>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</si>
  <si>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</si>
  <si>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</si>
  <si>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</si>
  <si>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</si>
  <si>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</si>
  <si>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</si>
  <si>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</si>
  <si>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</si>
  <si>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</si>
  <si>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</si>
  <si>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</si>
  <si>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</si>
  <si>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</si>
  <si>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</si>
  <si>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</si>
  <si>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</si>
  <si>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</si>
  <si>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</si>
  <si>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</si>
  <si>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</si>
  <si>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</si>
  <si>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</si>
  <si>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</si>
  <si>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</si>
  <si>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</si>
  <si>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</si>
  <si>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</si>
  <si>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</si>
  <si>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</si>
  <si>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</si>
  <si>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</si>
  <si>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</si>
  <si>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</si>
  <si>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</si>
  <si>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</si>
  <si>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</si>
  <si>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</si>
  <si>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</si>
  <si>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</si>
  <si>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</si>
  <si>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</si>
  <si>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</si>
  <si>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</si>
  <si>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</si>
  <si>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</si>
  <si>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</si>
  <si>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</si>
  <si>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</si>
  <si>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</si>
  <si>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</si>
  <si>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</si>
  <si>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</si>
  <si>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</si>
  <si>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</si>
  <si>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</si>
  <si>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</si>
  <si>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</si>
  <si>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</si>
  <si>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</si>
  <si>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</si>
  <si>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</si>
  <si>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</si>
  <si>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</si>
  <si>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</si>
  <si>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</si>
  <si>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</si>
  <si>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</si>
  <si>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</si>
  <si>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</si>
  <si>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</si>
  <si>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</si>
  <si>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</si>
  <si>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</si>
  <si>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</si>
  <si>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</si>
  <si>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</si>
  <si>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</si>
  <si>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</si>
  <si>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</si>
  <si>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</si>
  <si>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</si>
  <si>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</si>
  <si>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</si>
  <si>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</si>
  <si>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</si>
  <si>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</si>
  <si>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</si>
  <si>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</si>
  <si>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</si>
  <si>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</si>
  <si>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</si>
  <si>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</si>
  <si>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</si>
  <si>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</si>
  <si>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</si>
  <si>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</si>
  <si>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</si>
  <si>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</si>
  <si>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</si>
  <si>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</si>
  <si>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</si>
  <si>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</si>
  <si>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</si>
  <si>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</si>
  <si>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</si>
  <si>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</si>
  <si>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</si>
  <si>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</si>
  <si>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</si>
  <si>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</si>
  <si>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</si>
  <si>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</si>
  <si>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</si>
  <si>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</si>
  <si>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</si>
  <si>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</si>
  <si>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</si>
  <si>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</si>
  <si>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</si>
  <si>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</si>
  <si>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</si>
  <si>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</si>
  <si>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</si>
  <si>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</si>
  <si>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</si>
  <si>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</si>
  <si>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</si>
  <si>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</si>
  <si>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</si>
  <si>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</si>
  <si>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</si>
  <si>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</si>
  <si>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</si>
  <si>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</si>
  <si>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</si>
  <si>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</si>
  <si>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</si>
  <si>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</si>
  <si>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</si>
  <si>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</si>
  <si>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</si>
  <si>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</si>
  <si>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</si>
  <si>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</si>
  <si>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</si>
  <si>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</si>
  <si>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</si>
  <si>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</si>
  <si>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</si>
  <si>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</si>
  <si>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</si>
  <si>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</si>
  <si>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</si>
  <si>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</si>
  <si>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</si>
  <si>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</si>
  <si>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</si>
  <si>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</si>
  <si>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</si>
  <si>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</si>
  <si>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</si>
  <si>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</si>
  <si>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</si>
  <si>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</si>
  <si>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</si>
  <si>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</si>
  <si>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</si>
  <si>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</si>
  <si>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</si>
  <si>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</si>
  <si>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</si>
  <si>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</si>
  <si>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</si>
  <si>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</si>
  <si>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</si>
  <si>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</si>
  <si>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</si>
  <si>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</si>
  <si>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</si>
  <si>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</si>
  <si>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</si>
  <si>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</si>
  <si>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</si>
  <si>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</si>
  <si>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</si>
  <si>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</si>
  <si>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</si>
  <si>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</si>
  <si>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</si>
  <si>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</si>
  <si>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</si>
  <si>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</si>
  <si>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</si>
  <si>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</si>
  <si>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</si>
  <si>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</si>
  <si>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</si>
  <si>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</si>
  <si>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</si>
  <si>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</si>
  <si>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</si>
  <si>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</si>
  <si>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</si>
  <si>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</si>
  <si>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</si>
  <si>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</si>
  <si>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</si>
  <si>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</si>
  <si>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</si>
  <si>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</si>
  <si>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</si>
  <si>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</si>
  <si>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</si>
  <si>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</si>
  <si>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</si>
  <si>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</si>
  <si>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</si>
  <si>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</si>
  <si>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</si>
  <si>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</si>
  <si>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</si>
  <si>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</si>
  <si>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</si>
  <si>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</si>
  <si>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</si>
  <si>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</si>
  <si>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</si>
  <si>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</si>
  <si>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</si>
  <si>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</si>
  <si>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</si>
  <si>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</si>
  <si>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</si>
  <si>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</si>
  <si>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</si>
  <si>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</si>
  <si>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</si>
  <si>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</si>
  <si>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</si>
  <si>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</si>
  <si>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</si>
  <si>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</si>
  <si>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</si>
  <si>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</si>
  <si>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</si>
  <si>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</si>
  <si>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</si>
  <si>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</si>
  <si>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</si>
  <si>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</si>
  <si>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</si>
  <si>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</si>
  <si>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</si>
  <si>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</si>
  <si>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</si>
  <si>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</si>
  <si>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</si>
  <si>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</si>
  <si>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</si>
  <si>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</si>
  <si>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</si>
  <si>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</si>
  <si>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</si>
  <si>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</si>
  <si>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</si>
  <si>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</si>
  <si>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</si>
  <si>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</si>
  <si>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</si>
  <si>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</si>
  <si>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</si>
  <si>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</si>
  <si>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</si>
  <si>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</si>
  <si>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</si>
  <si>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</si>
  <si>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</si>
  <si>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</si>
  <si>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</si>
  <si>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</si>
  <si>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</si>
  <si>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</si>
  <si>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</si>
  <si>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</si>
  <si>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</si>
  <si>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</si>
  <si>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</si>
  <si>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</si>
  <si>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</si>
  <si>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</si>
  <si>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</si>
  <si>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</si>
  <si>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</si>
  <si>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</si>
  <si>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</si>
  <si>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</si>
  <si>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</si>
  <si>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</si>
  <si>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</si>
  <si>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</si>
  <si>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</si>
  <si>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</si>
  <si>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</si>
  <si>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</si>
  <si>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</si>
  <si>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</si>
  <si>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</si>
  <si>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</si>
  <si>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</si>
  <si>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</si>
  <si>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</si>
  <si>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</si>
  <si>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</si>
  <si>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</si>
  <si>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</si>
  <si>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</si>
  <si>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</si>
  <si>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</si>
  <si>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</si>
  <si>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</si>
  <si>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</si>
  <si>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</si>
  <si>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</si>
  <si>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</si>
  <si>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</si>
  <si>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</si>
  <si>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</si>
  <si>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</si>
  <si>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</si>
  <si>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</si>
  <si>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</si>
  <si>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</si>
  <si>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</si>
  <si>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</si>
  <si>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</si>
  <si>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</si>
  <si>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</si>
  <si>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</si>
  <si>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</si>
  <si>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</si>
  <si>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</si>
  <si>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</si>
  <si>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</si>
  <si>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</si>
  <si>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</si>
  <si>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</si>
  <si>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</si>
  <si>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</si>
  <si>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</si>
  <si>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</si>
  <si>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</si>
  <si>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</si>
  <si>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</si>
  <si>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</si>
  <si>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</si>
  <si>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</si>
  <si>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</si>
  <si>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</si>
  <si>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</si>
  <si>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</si>
  <si>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</si>
  <si>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</si>
  <si>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</si>
  <si>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</si>
  <si>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</si>
  <si>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</si>
  <si>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</si>
  <si>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</si>
  <si>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</si>
  <si>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</si>
  <si>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</si>
  <si>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</si>
  <si>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</si>
  <si>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</si>
  <si>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</si>
  <si>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</si>
  <si>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</si>
  <si>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</si>
  <si>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</si>
  <si>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</si>
  <si>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</si>
  <si>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</si>
  <si>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</si>
  <si>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</si>
  <si>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</si>
  <si>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</si>
  <si>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</si>
  <si>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</si>
  <si>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</si>
  <si>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</si>
  <si>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</si>
  <si>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</si>
  <si>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</si>
  <si>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</si>
  <si>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</si>
  <si>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</si>
  <si>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</si>
  <si>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</si>
  <si>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</si>
  <si>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</si>
  <si>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</si>
  <si>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</si>
  <si>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</si>
  <si>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</si>
  <si>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</si>
  <si>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</si>
  <si>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</si>
  <si>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</si>
  <si>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</si>
  <si>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</si>
  <si>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</si>
  <si>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</si>
  <si>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</si>
  <si>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</si>
  <si>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</si>
  <si>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</si>
  <si>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</si>
  <si>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</si>
  <si>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</si>
  <si>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</si>
  <si>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</si>
  <si>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</si>
  <si>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</si>
  <si>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</si>
  <si>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</si>
  <si>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</si>
  <si>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</si>
  <si>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</si>
  <si>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</si>
  <si>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</si>
  <si>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</si>
  <si>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</si>
  <si>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</si>
  <si>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</si>
  <si>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</si>
  <si>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</si>
  <si>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</si>
  <si>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</si>
  <si>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</si>
  <si>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</si>
  <si>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</si>
  <si>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</si>
  <si>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</si>
  <si>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</si>
  <si>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</si>
  <si>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</si>
  <si>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</si>
  <si>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</si>
  <si>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</si>
  <si>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</si>
  <si>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</si>
  <si>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</si>
  <si>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</si>
  <si>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</si>
  <si>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</si>
  <si>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</si>
  <si>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</si>
  <si>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</si>
  <si>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</si>
  <si>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</si>
  <si>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</si>
  <si>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</si>
  <si>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</si>
  <si>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</si>
  <si>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</si>
  <si>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</si>
  <si>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</si>
  <si>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</si>
  <si>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</si>
  <si>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</si>
  <si>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</si>
  <si>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</si>
  <si>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</si>
  <si>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</si>
  <si>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</si>
  <si>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</si>
  <si>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</si>
  <si>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</si>
  <si>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</si>
  <si>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</si>
  <si>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</si>
  <si>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</si>
  <si>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</si>
  <si>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</si>
  <si>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</si>
  <si>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</si>
  <si>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</si>
  <si>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</si>
  <si>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</si>
  <si>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</si>
  <si>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</si>
  <si>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</si>
  <si>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</si>
  <si>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</si>
  <si>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</si>
  <si>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</si>
  <si>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</si>
  <si>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</si>
  <si>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</si>
  <si>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</si>
  <si>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</si>
  <si>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</si>
  <si>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</si>
  <si>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</si>
  <si>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</si>
  <si>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</si>
  <si>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</si>
  <si>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</si>
  <si>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</si>
  <si>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</si>
  <si>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</si>
  <si>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</si>
  <si>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</si>
  <si>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</si>
  <si>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</si>
  <si>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</si>
  <si>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</si>
  <si>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</si>
  <si>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</si>
  <si>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</si>
  <si>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</si>
  <si>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</si>
  <si>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</si>
  <si>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</si>
  <si>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</si>
  <si>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</si>
  <si>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</si>
  <si>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</si>
  <si>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</si>
  <si>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</si>
  <si>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</si>
  <si>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</si>
  <si>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</si>
  <si>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</si>
  <si>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</si>
  <si>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</si>
  <si>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</si>
  <si>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</si>
  <si>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</si>
  <si>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</si>
  <si>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</si>
  <si>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</si>
  <si>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</si>
  <si>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</si>
  <si>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</si>
  <si>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</si>
  <si>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</si>
  <si>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</si>
  <si>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</si>
  <si>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</si>
  <si>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</si>
  <si>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</si>
  <si>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</si>
  <si>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</si>
  <si>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</si>
  <si>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</si>
  <si>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</si>
  <si>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</si>
  <si>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</si>
  <si>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</si>
  <si>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</si>
  <si>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</si>
  <si>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</si>
  <si>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</si>
  <si>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</si>
  <si>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</si>
  <si>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</si>
  <si>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</si>
  <si>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</si>
  <si>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</si>
  <si>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</si>
  <si>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</si>
  <si>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</si>
  <si>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</si>
  <si>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</si>
  <si>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</si>
  <si>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</si>
  <si>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</si>
  <si>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</si>
  <si>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</si>
  <si>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</si>
  <si>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</si>
  <si>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</si>
  <si>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</si>
  <si>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</si>
  <si>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</si>
  <si>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</si>
  <si>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</si>
  <si>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</si>
  <si>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</si>
  <si>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</si>
  <si>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</si>
  <si>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</si>
  <si>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</si>
  <si>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</si>
  <si>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</si>
  <si>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</si>
  <si>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</si>
  <si>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</si>
  <si>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</si>
  <si>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</si>
  <si>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</si>
  <si>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</si>
  <si>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</si>
  <si>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</si>
  <si>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</si>
  <si>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</si>
  <si>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</si>
  <si>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</si>
  <si>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</si>
  <si>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</si>
  <si>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</si>
  <si>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</si>
  <si>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</si>
  <si>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</si>
  <si>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</si>
  <si>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</si>
  <si>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</si>
  <si>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</si>
  <si>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</si>
  <si>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</si>
  <si>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</si>
  <si>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</si>
  <si>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</si>
  <si>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</si>
  <si>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</si>
  <si>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</si>
  <si>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</si>
  <si>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</si>
  <si>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</si>
  <si>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</si>
  <si>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</si>
  <si>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</si>
  <si>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</si>
  <si>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</si>
  <si>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</si>
  <si>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</si>
  <si>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</si>
  <si>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</si>
  <si>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</si>
  <si>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</si>
  <si>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</si>
  <si>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</si>
  <si>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</si>
  <si>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</si>
  <si>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</si>
  <si>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</si>
  <si>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</si>
  <si>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</si>
  <si>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</si>
  <si>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</si>
  <si>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</si>
  <si>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</si>
  <si>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</si>
  <si>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</si>
  <si>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</si>
  <si>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</si>
  <si>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</si>
  <si>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</si>
  <si>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</si>
  <si>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</si>
  <si>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</si>
  <si>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</si>
  <si>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</si>
  <si>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</si>
  <si>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</si>
  <si>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</si>
  <si>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</si>
  <si>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</si>
  <si>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</si>
  <si>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</si>
  <si>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</si>
  <si>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</si>
  <si>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</si>
  <si>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</si>
  <si>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</si>
  <si>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</si>
  <si>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</si>
  <si>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</si>
  <si>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</si>
  <si>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</si>
  <si>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</si>
  <si>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</si>
  <si>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</si>
  <si>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</si>
  <si>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</si>
  <si>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</si>
  <si>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</si>
  <si>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</si>
  <si>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</si>
  <si>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</si>
  <si>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</si>
  <si>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</si>
  <si>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</si>
  <si>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</si>
  <si>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</si>
  <si>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</si>
  <si>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</si>
  <si>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</si>
  <si>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</si>
  <si>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</si>
  <si>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</si>
  <si>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</si>
  <si>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</si>
  <si>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</si>
  <si>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</si>
  <si>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</si>
  <si>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</si>
  <si>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</si>
  <si>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</si>
  <si>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</si>
  <si>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</si>
  <si>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</si>
  <si>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</si>
  <si>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</si>
  <si>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</si>
  <si>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</si>
  <si>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</si>
  <si>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</si>
  <si>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</si>
  <si>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</si>
  <si>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</si>
  <si>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</si>
  <si>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</si>
  <si>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</si>
  <si>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</si>
  <si>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</si>
  <si>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</si>
  <si>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</si>
  <si>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</si>
  <si>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</si>
  <si>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</si>
  <si>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</si>
  <si>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</si>
  <si>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</si>
  <si>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</si>
  <si>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</si>
  <si>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</si>
  <si>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</si>
  <si>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</si>
  <si>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</si>
  <si>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</si>
  <si>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</si>
  <si>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</si>
  <si>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</si>
  <si>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</si>
  <si>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</si>
  <si>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</si>
  <si>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</si>
  <si>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</si>
  <si>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</si>
  <si>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</si>
  <si>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</si>
  <si>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</si>
  <si>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</si>
  <si>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</si>
  <si>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</si>
  <si>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</si>
  <si>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</si>
  <si>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</si>
  <si>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</si>
  <si>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</si>
  <si>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</si>
  <si>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</si>
  <si>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</si>
  <si>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</si>
  <si>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</si>
  <si>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</si>
  <si>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</si>
  <si>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</si>
  <si>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</si>
  <si>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</si>
  <si>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</si>
  <si>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</si>
  <si>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</si>
  <si>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</si>
  <si>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</si>
  <si>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</si>
  <si>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</si>
  <si>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</si>
  <si>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</si>
  <si>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</si>
  <si>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</si>
  <si>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</si>
  <si>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</si>
  <si>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</si>
  <si>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</si>
  <si>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</si>
  <si>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</si>
  <si>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</si>
  <si>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</si>
  <si>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</si>
  <si>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</si>
  <si>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</si>
  <si>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</si>
  <si>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</si>
  <si>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</si>
  <si>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</si>
  <si>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</si>
  <si>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</si>
  <si>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</si>
  <si>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</si>
  <si>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</si>
  <si>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</si>
  <si>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</si>
  <si>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</si>
  <si>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</si>
  <si>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</si>
  <si>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</si>
  <si>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</si>
  <si>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</si>
  <si>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</si>
  <si>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</si>
  <si>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</si>
  <si>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</si>
  <si>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</si>
  <si>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</si>
  <si>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</si>
  <si>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</si>
  <si>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</si>
  <si>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</si>
  <si>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</si>
  <si>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</si>
  <si>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</si>
  <si>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</si>
  <si>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</si>
  <si>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</si>
  <si>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</si>
  <si>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</si>
  <si>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</si>
  <si>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</si>
  <si>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</si>
  <si>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</si>
  <si>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</si>
  <si>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</si>
  <si>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</si>
  <si>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</si>
  <si>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</si>
  <si>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</si>
  <si>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</si>
  <si>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</si>
  <si>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</si>
  <si>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</si>
  <si>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</si>
  <si>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</si>
  <si>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</si>
  <si>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</si>
  <si>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</si>
  <si>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</si>
  <si>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</si>
  <si>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</si>
  <si>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</si>
  <si>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</si>
  <si>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</si>
  <si>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</si>
  <si>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</si>
  <si>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</si>
  <si>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</si>
  <si>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</si>
  <si>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</si>
  <si>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</si>
  <si>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</si>
  <si>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</si>
  <si>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</si>
  <si>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</si>
  <si>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</si>
  <si>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</si>
  <si>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</si>
  <si>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</si>
  <si>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</si>
  <si>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</si>
  <si>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</si>
  <si>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</si>
  <si>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</si>
  <si>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</si>
  <si>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</si>
  <si>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</si>
  <si>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</si>
  <si>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</si>
  <si>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</si>
  <si>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</si>
  <si>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</si>
  <si>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</si>
  <si>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</si>
  <si>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</si>
  <si>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</si>
  <si>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</si>
  <si>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</si>
  <si>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</si>
  <si>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</si>
  <si>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</si>
  <si>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</si>
  <si>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</si>
  <si>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</si>
  <si>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</si>
  <si>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</si>
  <si>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</si>
  <si>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</si>
  <si>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</si>
  <si>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</si>
  <si>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</si>
  <si>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</si>
  <si>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</si>
  <si>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</si>
  <si>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</si>
  <si>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</si>
  <si>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</si>
  <si>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</si>
  <si>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</si>
  <si>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</si>
  <si>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</si>
  <si>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</si>
  <si>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</si>
  <si>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</si>
  <si>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</si>
  <si>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</si>
  <si>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</si>
  <si>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</si>
  <si>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</si>
  <si>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</si>
  <si>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</si>
  <si>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</si>
  <si>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</si>
  <si>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</si>
  <si>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</si>
  <si>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</si>
  <si>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</si>
  <si>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</si>
  <si>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</si>
  <si>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</si>
  <si>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</si>
  <si>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</si>
  <si>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</si>
  <si>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</si>
  <si>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</si>
  <si>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</si>
  <si>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</si>
  <si>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</si>
  <si>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</si>
  <si>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</si>
  <si>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</si>
  <si>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</si>
  <si>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</si>
  <si>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</si>
  <si>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</si>
  <si>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</si>
  <si>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</si>
  <si>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</si>
  <si>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</si>
  <si>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</si>
  <si>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</si>
  <si>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</si>
  <si>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</si>
  <si>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</si>
  <si>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</si>
  <si>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</si>
  <si>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</si>
  <si>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</si>
  <si>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</si>
  <si>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</si>
  <si>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</si>
  <si>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</si>
  <si>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</si>
  <si>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</si>
  <si>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</si>
  <si>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</si>
  <si>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</si>
  <si>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</si>
  <si>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</si>
  <si>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</si>
  <si>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</si>
  <si>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</si>
  <si>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</si>
  <si>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</si>
  <si>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</si>
  <si>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</si>
  <si>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</si>
  <si>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</si>
  <si>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</si>
  <si>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</si>
  <si>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</si>
  <si>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</si>
  <si>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</si>
  <si>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</si>
  <si>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</si>
  <si>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</si>
  <si>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</si>
  <si>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</si>
  <si>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</si>
  <si>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</si>
  <si>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</si>
  <si>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</si>
  <si>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</si>
  <si>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</si>
  <si>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</si>
  <si>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</si>
  <si>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</si>
  <si>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</si>
  <si>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</si>
  <si>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</si>
  <si>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</si>
  <si>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</si>
  <si>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</si>
  <si>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</si>
  <si>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</si>
  <si>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</si>
  <si>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</si>
  <si>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</si>
  <si>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</si>
  <si>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</si>
  <si>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</si>
  <si>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</si>
  <si>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</si>
  <si>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</si>
  <si>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</si>
  <si>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</si>
  <si>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</si>
  <si>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</si>
  <si>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</si>
  <si>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</si>
  <si>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</si>
  <si>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</si>
  <si>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</si>
  <si>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</si>
  <si>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</si>
  <si>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</si>
  <si>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</si>
  <si>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</si>
  <si>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</si>
  <si>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</si>
  <si>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</si>
  <si>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</si>
  <si>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</si>
  <si>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</si>
  <si>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</si>
  <si>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</si>
  <si>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</si>
  <si>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</si>
  <si>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</si>
  <si>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</si>
  <si>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</si>
  <si>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</si>
  <si>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</si>
  <si>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</si>
  <si>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</si>
  <si>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</si>
  <si>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</si>
  <si>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</si>
  <si>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</si>
  <si>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</si>
  <si>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</si>
  <si>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</si>
  <si>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</si>
  <si>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</si>
  <si>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</si>
  <si>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</si>
  <si>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</si>
  <si>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</si>
  <si>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</si>
  <si>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</si>
  <si>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</si>
  <si>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</si>
  <si>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</si>
  <si>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</si>
  <si>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</si>
  <si>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</si>
  <si>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</si>
  <si>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</si>
  <si>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</si>
  <si>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</si>
  <si>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</si>
  <si>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</si>
  <si>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</si>
  <si>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</si>
  <si>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</si>
  <si>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</si>
  <si>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</si>
  <si>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</si>
  <si>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</si>
  <si>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</si>
  <si>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</si>
  <si>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</si>
  <si>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</si>
  <si>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</si>
  <si>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</si>
  <si>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</si>
  <si>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</si>
  <si>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</si>
  <si>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</si>
  <si>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</si>
  <si>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</si>
  <si>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</si>
  <si>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</si>
  <si>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</si>
  <si>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</si>
  <si>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</si>
  <si>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</si>
  <si>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</si>
  <si>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</si>
  <si>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</si>
  <si>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</si>
  <si>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</si>
  <si>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</si>
  <si>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</si>
  <si>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</si>
  <si>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</si>
  <si>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</si>
  <si>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</si>
  <si>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</si>
  <si>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</si>
  <si>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</si>
  <si>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</si>
  <si>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</si>
  <si>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</si>
  <si>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</si>
  <si>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</si>
  <si>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</si>
  <si>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</si>
  <si>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</si>
  <si>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</si>
  <si>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</si>
  <si>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</si>
  <si>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</si>
  <si>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</si>
  <si>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</si>
  <si>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</si>
  <si>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</si>
  <si>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</si>
  <si>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</si>
  <si>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</si>
  <si>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</si>
  <si>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</si>
  <si>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</si>
  <si>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</si>
  <si>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</si>
  <si>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</si>
  <si>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</si>
  <si>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</si>
  <si>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</si>
  <si>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</si>
  <si>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</si>
  <si>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</si>
  <si>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</si>
  <si>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</si>
  <si>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</si>
  <si>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</si>
  <si>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</si>
  <si>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</si>
  <si>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</si>
  <si>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</si>
  <si>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</si>
  <si>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</si>
  <si>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</si>
  <si>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</si>
  <si>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</si>
  <si>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</si>
  <si>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</si>
  <si>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</si>
  <si>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</si>
  <si>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</si>
  <si>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</si>
  <si>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</si>
  <si>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</si>
  <si>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</si>
  <si>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</si>
  <si>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</si>
  <si>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</si>
  <si>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</si>
  <si>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</si>
  <si>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</si>
  <si>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</si>
  <si>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</si>
  <si>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</si>
  <si>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</si>
  <si>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</si>
  <si>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</si>
  <si>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</si>
  <si>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</si>
  <si>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</si>
  <si>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</si>
  <si>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</si>
  <si>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</si>
  <si>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</si>
  <si>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</si>
  <si>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</si>
  <si>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</si>
  <si>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</si>
  <si>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</si>
  <si>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</si>
  <si>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</si>
  <si>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</si>
  <si>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</si>
  <si>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</si>
  <si>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</si>
  <si>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</si>
  <si>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</si>
  <si>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</si>
  <si>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</si>
  <si>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</si>
  <si>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</si>
  <si>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</si>
  <si>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</si>
  <si>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</si>
  <si>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</si>
  <si>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</si>
  <si>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</si>
  <si>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</si>
  <si>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</si>
  <si>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</si>
  <si>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</si>
  <si>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</si>
  <si>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</si>
  <si>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</si>
  <si>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</si>
  <si>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</si>
  <si>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</si>
  <si>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</si>
  <si>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</si>
  <si>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</si>
  <si>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</si>
  <si>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</si>
  <si>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</si>
  <si>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</si>
  <si>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</si>
  <si>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</si>
  <si>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</si>
  <si>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</si>
  <si>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</si>
  <si>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</si>
  <si>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</si>
  <si>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</si>
  <si>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</si>
  <si>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</si>
  <si>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</si>
  <si>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</si>
  <si>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</si>
  <si>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</si>
  <si>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</si>
  <si>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</si>
  <si>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</si>
  <si>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</si>
  <si>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</si>
  <si>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</si>
  <si>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</si>
  <si>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</si>
  <si>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</si>
  <si>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</si>
  <si>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</si>
  <si>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</si>
  <si>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</si>
  <si>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</si>
  <si>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</si>
  <si>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</si>
  <si>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</si>
  <si>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</si>
  <si>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</si>
  <si>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</si>
  <si>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</si>
  <si>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</si>
  <si>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</si>
  <si>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</si>
  <si>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</si>
  <si>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</si>
  <si>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</si>
  <si>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</si>
  <si>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</si>
  <si>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</si>
  <si>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</si>
  <si>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</si>
  <si>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</si>
  <si>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</si>
  <si>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</si>
  <si>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</si>
  <si>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</si>
  <si>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</si>
  <si>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</si>
  <si>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</si>
  <si>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</si>
  <si>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</si>
  <si>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</si>
  <si>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</si>
  <si>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</si>
  <si>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</si>
  <si>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</si>
  <si>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</si>
  <si>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</si>
  <si>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</si>
  <si>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</si>
  <si>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</si>
  <si>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</si>
  <si>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</si>
  <si>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</si>
  <si>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</si>
  <si>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</si>
  <si>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</si>
  <si>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</si>
  <si>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</si>
  <si>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</si>
  <si>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</si>
  <si>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</si>
  <si>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</si>
  <si>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</si>
  <si>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</si>
  <si>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</si>
  <si>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</si>
  <si>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</si>
  <si>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</si>
  <si>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</si>
  <si>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</si>
  <si>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</si>
  <si>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</si>
  <si>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</si>
  <si>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</si>
  <si>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</si>
  <si>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</si>
  <si>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</si>
  <si>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</si>
  <si>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</si>
  <si>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</si>
  <si>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</si>
  <si>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</si>
  <si>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</si>
  <si>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</si>
  <si>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</si>
  <si>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</si>
  <si>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</si>
  <si>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</si>
  <si>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</si>
  <si>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</si>
  <si>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</si>
  <si>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</si>
  <si>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</si>
  <si>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</si>
  <si>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</si>
  <si>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</si>
  <si>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</si>
  <si>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</si>
  <si>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</si>
  <si>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</si>
  <si>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</si>
  <si>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</si>
  <si>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</si>
  <si>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</si>
  <si>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</si>
  <si>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</si>
  <si>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</si>
  <si>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</si>
  <si>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</si>
  <si>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</si>
  <si>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</si>
  <si>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</si>
  <si>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</si>
  <si>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</si>
  <si>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</si>
  <si>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</si>
  <si>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</si>
  <si>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</si>
  <si>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</si>
  <si>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</si>
  <si>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</si>
  <si>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</si>
  <si>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</si>
  <si>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</si>
  <si>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</si>
  <si>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</si>
  <si>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</si>
  <si>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</si>
  <si>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</si>
  <si>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</si>
  <si>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</si>
  <si>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</si>
  <si>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</si>
  <si>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</si>
  <si>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</si>
  <si>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</si>
  <si>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</si>
  <si>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</si>
  <si>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</si>
  <si>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</si>
  <si>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</si>
  <si>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</si>
  <si>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</si>
  <si>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</si>
  <si>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</si>
  <si>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</si>
  <si>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</si>
  <si>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</si>
  <si>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</si>
  <si>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</si>
  <si>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</si>
  <si>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</si>
  <si>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</si>
  <si>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</si>
  <si>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</si>
  <si>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</si>
  <si>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</si>
  <si>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</si>
  <si>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</si>
  <si>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</si>
  <si>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</si>
  <si>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</si>
  <si>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</si>
  <si>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</si>
  <si>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</si>
  <si>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</si>
  <si>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</si>
  <si>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</si>
  <si>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</si>
  <si>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</si>
  <si>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</si>
  <si>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</si>
  <si>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</si>
  <si>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</si>
  <si>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</si>
  <si>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</si>
  <si>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</si>
  <si>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</si>
  <si>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</si>
  <si>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</si>
  <si>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</si>
  <si>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</si>
  <si>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</si>
  <si>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</si>
  <si>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</si>
  <si>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</si>
  <si>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</si>
  <si>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</si>
  <si>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</si>
  <si>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</si>
  <si>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</si>
  <si>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</si>
  <si>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</si>
  <si>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</si>
  <si>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</si>
  <si>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</si>
  <si>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</si>
  <si>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</si>
  <si>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</si>
  <si>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</si>
  <si>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</si>
  <si>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</si>
  <si>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</si>
  <si>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</si>
  <si>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</si>
  <si>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</si>
  <si>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</si>
  <si>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</si>
  <si>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</si>
  <si>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</si>
  <si>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</si>
  <si>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</si>
  <si>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</si>
  <si>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</si>
  <si>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</si>
  <si>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</si>
  <si>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</si>
  <si>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</si>
  <si>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</si>
  <si>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</si>
  <si>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</si>
  <si>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</si>
  <si>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</si>
  <si>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</si>
  <si>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</si>
  <si>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</si>
  <si>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</si>
  <si>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</si>
  <si>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</si>
  <si>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</si>
  <si>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</si>
  <si>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</si>
  <si>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</si>
  <si>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</si>
  <si>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</si>
  <si>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</si>
  <si>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</si>
  <si>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</si>
  <si>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</si>
  <si>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</si>
  <si>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</si>
  <si>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</si>
  <si>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</si>
  <si>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</si>
  <si>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</si>
  <si>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</si>
  <si>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</si>
  <si>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</si>
  <si>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</si>
  <si>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</si>
  <si>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</si>
  <si>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</si>
  <si>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</si>
  <si>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</si>
  <si>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</si>
  <si>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</si>
  <si>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</si>
  <si>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</si>
  <si>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</si>
  <si>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</si>
  <si>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</si>
  <si>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</si>
  <si>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</si>
  <si>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</si>
  <si>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</si>
  <si>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</si>
  <si>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</si>
  <si>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</si>
  <si>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</si>
  <si>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</si>
  <si>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</si>
  <si>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</si>
  <si>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</si>
  <si>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</si>
  <si>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</si>
  <si>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</si>
  <si>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</si>
  <si>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</si>
  <si>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</si>
  <si>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</si>
  <si>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</si>
  <si>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</si>
  <si>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</si>
  <si>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</si>
  <si>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</si>
  <si>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</si>
  <si>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</si>
  <si>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</si>
  <si>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</si>
  <si>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</si>
  <si>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</si>
  <si>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</si>
  <si>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</si>
  <si>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</si>
  <si>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</si>
  <si>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</si>
  <si>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</si>
  <si>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</si>
  <si>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</si>
  <si>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</si>
  <si>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</si>
  <si>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</si>
  <si>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</si>
  <si>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</si>
  <si>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</si>
  <si>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</si>
  <si>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</si>
  <si>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</si>
  <si>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</si>
  <si>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</si>
  <si>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</si>
  <si>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</si>
  <si>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</si>
  <si>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</si>
  <si>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</si>
  <si>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</si>
  <si>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</si>
  <si>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</si>
  <si>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</si>
  <si>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</si>
  <si>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</si>
  <si>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</si>
  <si>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</si>
  <si>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</si>
  <si>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</si>
  <si>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</si>
  <si>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</si>
  <si>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</si>
  <si>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</si>
  <si>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</si>
  <si>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</si>
  <si>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</si>
  <si>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</si>
  <si>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</si>
  <si>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</si>
  <si>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</si>
  <si>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</si>
  <si>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</si>
  <si>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</si>
  <si>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</si>
  <si>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</si>
  <si>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</si>
  <si>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</si>
  <si>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</si>
  <si>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</si>
  <si>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</si>
  <si>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</si>
  <si>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</si>
  <si>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</si>
  <si>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</si>
  <si>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</si>
  <si>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</si>
  <si>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</si>
  <si>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</si>
  <si>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</si>
  <si>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</si>
  <si>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</si>
  <si>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</si>
  <si>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</si>
  <si>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</si>
  <si>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</si>
  <si>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</si>
  <si>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</si>
  <si>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</si>
  <si>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</si>
  <si>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</si>
  <si>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</si>
  <si>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</si>
  <si>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</si>
  <si>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</si>
  <si>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</si>
  <si>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</si>
  <si>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</si>
  <si>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</si>
  <si>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</si>
  <si>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</si>
  <si>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</si>
  <si>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</si>
  <si>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</si>
  <si>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</si>
  <si>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</si>
  <si>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</si>
  <si>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</si>
  <si>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</si>
  <si>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</si>
  <si>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</si>
  <si>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</si>
  <si>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</si>
  <si>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</si>
  <si>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</si>
  <si>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</si>
  <si>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</si>
  <si>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</si>
  <si>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</si>
  <si>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</si>
  <si>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</si>
  <si>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</si>
  <si>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</si>
  <si>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</si>
  <si>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</si>
  <si>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</si>
  <si>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</si>
  <si>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</si>
  <si>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</si>
  <si>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</si>
  <si>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</si>
  <si>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</si>
  <si>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</si>
  <si>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</si>
  <si>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</si>
  <si>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</si>
  <si>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</si>
  <si>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</si>
  <si>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</si>
  <si>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</si>
  <si>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</si>
  <si>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</si>
  <si>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</si>
  <si>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</si>
  <si>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</si>
  <si>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</si>
  <si>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</si>
  <si>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</si>
  <si>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</si>
  <si>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</si>
  <si>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</si>
  <si>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</si>
  <si>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</si>
  <si>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</si>
  <si>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</si>
  <si>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</si>
  <si>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</si>
  <si>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</si>
  <si>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</si>
  <si>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</si>
  <si>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</si>
  <si>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</si>
  <si>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</si>
  <si>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</si>
  <si>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</si>
  <si>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</si>
  <si>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</si>
  <si>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</si>
  <si>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</si>
  <si>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</si>
  <si>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</si>
  <si>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</si>
  <si>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</si>
  <si>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</si>
  <si>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</si>
  <si>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</si>
  <si>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</si>
  <si>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</si>
  <si>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</si>
  <si>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</si>
  <si>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</si>
  <si>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</si>
  <si>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</si>
  <si>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</si>
  <si>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</si>
  <si>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</si>
  <si>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</si>
  <si>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</si>
  <si>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</si>
  <si>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</si>
  <si>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</si>
  <si>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</si>
  <si>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</si>
  <si>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</si>
  <si>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</si>
  <si>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</si>
  <si>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</si>
  <si>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</si>
  <si>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</si>
  <si>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</si>
  <si>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</si>
  <si>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</si>
  <si>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</si>
  <si>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</si>
  <si>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</si>
  <si>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</si>
  <si>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</si>
  <si>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</si>
  <si>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</si>
  <si>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</si>
  <si>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</si>
  <si>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</si>
  <si>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</si>
  <si>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</si>
  <si>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</si>
  <si>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</si>
  <si>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</si>
  <si>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</si>
  <si>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</si>
  <si>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</si>
  <si>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</si>
  <si>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</si>
  <si>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</si>
  <si>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</si>
  <si>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</si>
  <si>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</si>
  <si>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</si>
  <si>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</si>
  <si>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</si>
  <si>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</si>
  <si>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</si>
  <si>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</si>
  <si>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</si>
  <si>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</si>
  <si>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</si>
  <si>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</si>
  <si>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</si>
  <si>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</si>
  <si>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</si>
  <si>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</si>
  <si>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</si>
  <si>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</si>
  <si>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</si>
  <si>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</si>
  <si>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</si>
  <si>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</si>
  <si>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</si>
  <si>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</si>
  <si>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</si>
  <si>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</si>
  <si>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</si>
  <si>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</si>
  <si>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</si>
  <si>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</si>
  <si>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</si>
  <si>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</si>
  <si>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</si>
  <si>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</si>
  <si>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</si>
  <si>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</si>
  <si>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</si>
  <si>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</si>
  <si>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</si>
  <si>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</si>
  <si>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</si>
  <si>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</si>
  <si>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</si>
  <si>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</si>
  <si>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</si>
  <si>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</si>
  <si>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</si>
  <si>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</si>
  <si>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</si>
  <si>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</si>
  <si>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</si>
  <si>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</si>
  <si>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</si>
  <si>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</si>
  <si>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</si>
  <si>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</si>
  <si>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</si>
  <si>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</si>
  <si>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</si>
  <si>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</si>
  <si>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</si>
  <si>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</si>
  <si>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</si>
  <si>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</si>
  <si>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</si>
  <si>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</si>
  <si>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</si>
  <si>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</si>
  <si>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</si>
  <si>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</si>
  <si>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</si>
  <si>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</si>
  <si>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</si>
  <si>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</si>
  <si>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</si>
  <si>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</si>
  <si>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</si>
  <si>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</si>
  <si>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</si>
  <si>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</si>
  <si>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</si>
  <si>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</si>
  <si>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</si>
  <si>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</si>
  <si>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</si>
  <si>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</si>
  <si>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</si>
  <si>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</si>
  <si>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</si>
  <si>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</si>
  <si>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</si>
  <si>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</si>
  <si>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</si>
  <si>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</si>
  <si>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</si>
  <si>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</si>
  <si>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</si>
  <si>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</si>
  <si>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</si>
  <si>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</si>
  <si>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</si>
  <si>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</si>
  <si>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</si>
  <si>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</si>
  <si>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</si>
  <si>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</si>
  <si>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</si>
  <si>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</si>
  <si>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</si>
  <si>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</si>
  <si>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</si>
  <si>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</si>
  <si>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</si>
  <si>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</si>
  <si>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</si>
  <si>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</si>
  <si>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</si>
  <si>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</si>
  <si>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</si>
  <si>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</si>
  <si>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</si>
  <si>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</si>
  <si>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</si>
  <si>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</si>
  <si>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</si>
  <si>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</si>
  <si>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</si>
  <si>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</si>
  <si>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</si>
  <si>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</si>
  <si>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</si>
  <si>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</si>
  <si>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</si>
  <si>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</si>
  <si>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</si>
  <si>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</si>
  <si>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</si>
  <si>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</si>
  <si>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</si>
  <si>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</si>
  <si>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</si>
  <si>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</si>
  <si>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</si>
  <si>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</si>
  <si>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</si>
  <si>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</si>
  <si>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</si>
  <si>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</si>
  <si>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</si>
  <si>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</si>
  <si>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</si>
  <si>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</si>
  <si>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</si>
  <si>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</si>
  <si>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</si>
  <si>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</si>
  <si>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</si>
  <si>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</si>
  <si>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</si>
  <si>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</si>
  <si>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</si>
  <si>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</si>
  <si>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</si>
  <si>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</si>
  <si>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</si>
  <si>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</si>
  <si>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</si>
  <si>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</si>
  <si>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</si>
  <si>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</si>
  <si>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</si>
  <si>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</si>
  <si>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</si>
  <si>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</si>
  <si>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</si>
  <si>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</si>
  <si>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</si>
  <si>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</si>
  <si>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</si>
  <si>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</si>
  <si>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</si>
  <si>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</si>
  <si>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</si>
  <si>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</si>
  <si>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</si>
  <si>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</si>
  <si>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</si>
  <si>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</si>
  <si>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</si>
  <si>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</si>
  <si>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</si>
  <si>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</si>
  <si>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</si>
  <si>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</si>
  <si>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</si>
  <si>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</si>
  <si>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</si>
  <si>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</si>
  <si>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</si>
  <si>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</si>
  <si>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</si>
  <si>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</si>
  <si>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</si>
  <si>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</si>
  <si>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</si>
  <si>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</si>
  <si>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</si>
  <si>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</si>
  <si>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</si>
  <si>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</si>
  <si>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</si>
  <si>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</si>
  <si>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</si>
  <si>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</si>
  <si>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</si>
  <si>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</si>
  <si>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</si>
  <si>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</si>
  <si>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</si>
  <si>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</si>
  <si>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</si>
  <si>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</si>
  <si>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</si>
  <si>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</si>
  <si>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</si>
  <si>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</si>
  <si>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</si>
  <si>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</si>
  <si>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</si>
  <si>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</si>
  <si>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</si>
  <si>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</si>
  <si>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</si>
  <si>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</si>
  <si>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</si>
  <si>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</si>
  <si>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</si>
  <si>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</si>
  <si>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</si>
  <si>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</si>
  <si>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</si>
  <si>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</si>
  <si>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</si>
  <si>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</si>
  <si>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</si>
  <si>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</si>
  <si>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</si>
  <si>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</si>
  <si>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</si>
  <si>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</si>
  <si>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</si>
  <si>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</si>
  <si>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</si>
  <si>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</si>
  <si>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</si>
  <si>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</si>
  <si>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</si>
  <si>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</si>
  <si>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</si>
  <si>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</si>
  <si>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</si>
  <si>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</si>
  <si>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</si>
  <si>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</si>
  <si>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</si>
  <si>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</si>
  <si>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</si>
  <si>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</si>
  <si>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</si>
  <si>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</si>
  <si>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</si>
  <si>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</si>
  <si>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</si>
  <si>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</si>
  <si>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</si>
  <si>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</si>
  <si>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</si>
  <si>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</si>
  <si>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</si>
  <si>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</si>
  <si>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</si>
  <si>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</si>
  <si>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</si>
  <si>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</si>
  <si>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</si>
  <si>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</si>
  <si>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</si>
  <si>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</si>
  <si>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</si>
  <si>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</si>
  <si>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</si>
  <si>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</si>
  <si>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</si>
  <si>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</si>
  <si>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</si>
  <si>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</si>
  <si>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</si>
  <si>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</si>
  <si>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</si>
  <si>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</si>
  <si>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</si>
  <si>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</si>
  <si>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</si>
  <si>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</si>
  <si>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</si>
  <si>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</si>
  <si>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</si>
  <si>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</si>
  <si>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</si>
  <si>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</si>
  <si>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</si>
  <si>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</si>
  <si>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</si>
  <si>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</si>
  <si>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</si>
  <si>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</si>
  <si>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</si>
  <si>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</si>
  <si>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</si>
  <si>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</si>
  <si>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</si>
  <si>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</si>
  <si>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</si>
  <si>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</si>
  <si>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</si>
  <si>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</si>
  <si>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</si>
  <si>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</si>
  <si>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</si>
  <si>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</si>
  <si>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</si>
  <si>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</si>
  <si>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</si>
  <si>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</si>
  <si>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</si>
  <si>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</si>
  <si>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</si>
  <si>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</si>
  <si>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</si>
  <si>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</si>
  <si>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</si>
  <si>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</si>
  <si>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</si>
  <si>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</si>
  <si>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</si>
  <si>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</si>
  <si>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</si>
  <si>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</si>
  <si>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</si>
  <si>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</si>
  <si>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</si>
  <si>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</si>
  <si>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</si>
  <si>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</si>
  <si>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</si>
  <si>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</si>
  <si>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</si>
  <si>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</si>
  <si>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</si>
  <si>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</si>
  <si>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</si>
  <si>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</si>
  <si>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</si>
  <si>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</si>
  <si>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</si>
  <si>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</si>
  <si>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</si>
  <si>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</si>
  <si>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</si>
  <si>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</si>
  <si>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</si>
  <si>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</si>
  <si>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</si>
  <si>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</si>
  <si>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</si>
  <si>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</si>
  <si>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</si>
  <si>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</si>
  <si>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</si>
  <si>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</si>
  <si>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</si>
  <si>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</si>
  <si>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</si>
  <si>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</si>
  <si>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</si>
  <si>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</si>
  <si>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</si>
  <si>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</si>
  <si>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</si>
  <si>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</si>
  <si>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</si>
  <si>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</si>
  <si>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</si>
  <si>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</si>
  <si>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</si>
  <si>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</si>
  <si>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</si>
  <si>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</si>
  <si>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</si>
  <si>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</si>
  <si>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</si>
  <si>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</si>
  <si>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</si>
  <si>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</si>
  <si>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</si>
  <si>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</si>
  <si>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</si>
  <si>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</si>
  <si>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</si>
  <si>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</si>
  <si>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</si>
  <si>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</si>
  <si>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</si>
  <si>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</si>
  <si>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</si>
  <si>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</si>
  <si>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</si>
  <si>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</si>
  <si>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</si>
  <si>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</si>
  <si>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</si>
  <si>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</si>
  <si>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</si>
  <si>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</si>
  <si>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</si>
  <si>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</si>
  <si>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</si>
  <si>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</si>
  <si>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</si>
  <si>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</si>
  <si>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</si>
  <si>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</si>
  <si>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</si>
  <si>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</si>
  <si>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</si>
  <si>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</si>
  <si>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</si>
  <si>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</si>
  <si>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</si>
  <si>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</si>
  <si>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</si>
  <si>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</si>
  <si>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</si>
  <si>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</si>
  <si>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</si>
  <si>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</si>
  <si>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</si>
  <si>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</si>
  <si>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</si>
  <si>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</si>
  <si>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</si>
  <si>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</si>
  <si>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</si>
  <si>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</si>
  <si>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</si>
  <si>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</si>
  <si>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</si>
  <si>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</si>
  <si>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</si>
  <si>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</si>
  <si>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</si>
  <si>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</si>
  <si>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</si>
  <si>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</si>
  <si>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</si>
  <si>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</si>
  <si>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</si>
  <si>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</si>
  <si>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</si>
  <si>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</si>
  <si>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</si>
  <si>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</si>
  <si>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</si>
  <si>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</si>
  <si>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</si>
  <si>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</si>
  <si>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</si>
  <si>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</si>
  <si>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</si>
  <si>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</si>
  <si>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</si>
  <si>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</si>
  <si>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</si>
  <si>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</si>
  <si>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</si>
  <si>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</si>
  <si>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</si>
  <si>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</si>
  <si>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</si>
  <si>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</si>
  <si>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</si>
  <si>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</si>
  <si>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</si>
  <si>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</si>
  <si>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</si>
  <si>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</si>
  <si>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</si>
  <si>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</si>
  <si>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</si>
  <si>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</si>
  <si>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</si>
  <si>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</si>
  <si>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</si>
  <si>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</si>
  <si>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</si>
  <si>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</si>
  <si>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</si>
  <si>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</si>
  <si>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</si>
  <si>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</si>
  <si>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</si>
  <si>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</si>
  <si>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</si>
  <si>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</si>
  <si>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</si>
  <si>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</si>
  <si>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</si>
  <si>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</si>
  <si>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</si>
  <si>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</si>
  <si>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</si>
  <si>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</si>
  <si>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</si>
  <si>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</si>
  <si>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</si>
  <si>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</si>
  <si>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</si>
  <si>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</si>
  <si>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</si>
  <si>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</si>
  <si>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</si>
  <si>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</si>
  <si>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</si>
  <si>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</si>
  <si>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</si>
  <si>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</si>
  <si>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</si>
  <si>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</si>
  <si>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</si>
  <si>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</si>
  <si>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</si>
  <si>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</si>
  <si>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</si>
  <si>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</si>
  <si>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</si>
  <si>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</si>
  <si>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</si>
  <si>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</si>
  <si>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</si>
  <si>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</si>
  <si>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</si>
  <si>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</si>
  <si>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</si>
  <si>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</si>
  <si>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</si>
  <si>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</si>
  <si>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</si>
  <si>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</si>
  <si>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</si>
  <si>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</si>
  <si>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</si>
  <si>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</si>
  <si>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</si>
  <si>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</si>
  <si>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</si>
  <si>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</si>
  <si>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</si>
  <si>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</si>
  <si>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</si>
  <si>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</si>
  <si>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</si>
  <si>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</si>
  <si>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</si>
  <si>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</si>
  <si>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</si>
  <si>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</si>
  <si>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</si>
  <si>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</si>
  <si>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</si>
  <si>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</si>
  <si>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</si>
  <si>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</si>
  <si>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</si>
  <si>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</si>
  <si>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</si>
  <si>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</si>
  <si>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</si>
  <si>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</si>
  <si>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</si>
  <si>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</si>
  <si>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</si>
  <si>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</si>
  <si>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</si>
  <si>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</si>
  <si>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</si>
  <si>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</si>
  <si>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</si>
  <si>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</si>
  <si>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</si>
  <si>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</si>
  <si>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</si>
  <si>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</si>
  <si>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</si>
  <si>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</si>
  <si>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</si>
  <si>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</si>
  <si>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</si>
  <si>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</si>
  <si>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</si>
  <si>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</si>
  <si>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</si>
  <si>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</si>
  <si>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</si>
  <si>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</si>
  <si>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</si>
  <si>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</si>
  <si>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</si>
  <si>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</si>
  <si>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</si>
  <si>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</si>
  <si>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</si>
  <si>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</si>
  <si>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</si>
  <si>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</si>
  <si>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</si>
  <si>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</si>
  <si>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</si>
  <si>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</si>
  <si>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</si>
  <si>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</si>
  <si>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</si>
  <si>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</si>
  <si>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</si>
  <si>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</si>
  <si>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</si>
  <si>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</si>
  <si>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</si>
  <si>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</si>
  <si>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</si>
  <si>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</si>
  <si>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</si>
  <si>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</si>
  <si>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</si>
  <si>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</si>
  <si>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</si>
  <si>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</si>
  <si>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</si>
  <si>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</si>
  <si>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</si>
  <si>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</si>
  <si>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</si>
  <si>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</si>
  <si>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</si>
  <si>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</si>
  <si>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</si>
  <si>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</si>
  <si>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</si>
  <si>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</si>
  <si>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</si>
  <si>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</si>
  <si>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</si>
  <si>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</si>
  <si>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</si>
  <si>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</si>
  <si>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</si>
  <si>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</si>
  <si>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</si>
  <si>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</si>
  <si>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</si>
  <si>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</si>
  <si>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</si>
  <si>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</si>
  <si>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</si>
  <si>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</si>
  <si>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</si>
  <si>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</si>
  <si>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</si>
  <si>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</si>
  <si>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</si>
  <si>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</si>
  <si>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</si>
  <si>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</si>
  <si>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</si>
  <si>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</si>
  <si>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</si>
  <si>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</si>
  <si>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</si>
  <si>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</si>
  <si>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</si>
  <si>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</si>
  <si>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</si>
  <si>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</si>
  <si>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</si>
  <si>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</si>
  <si>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</si>
  <si>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</si>
  <si>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</si>
  <si>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</si>
  <si>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</si>
  <si>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</si>
  <si>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</si>
  <si>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</si>
  <si>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</si>
  <si>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</si>
  <si>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</si>
  <si>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</si>
  <si>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</si>
  <si>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</si>
  <si>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</si>
  <si>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</si>
  <si>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</si>
  <si>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</si>
  <si>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</si>
  <si>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</si>
  <si>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</si>
  <si>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</si>
  <si>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</si>
  <si>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</si>
  <si>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</si>
  <si>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</si>
  <si>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</si>
  <si>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</si>
  <si>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</si>
  <si>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</si>
  <si>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</si>
  <si>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</si>
  <si>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</si>
  <si>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</si>
  <si>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</si>
  <si>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</si>
  <si>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</si>
  <si>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</si>
  <si>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</si>
  <si>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</si>
  <si>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</si>
  <si>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</si>
  <si>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</si>
  <si>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</si>
  <si>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</si>
  <si>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</si>
  <si>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</si>
  <si>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</si>
  <si>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</si>
  <si>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</si>
  <si>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</si>
  <si>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</si>
  <si>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</si>
  <si>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</si>
  <si>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</si>
  <si>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</si>
  <si>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</si>
  <si>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</si>
  <si>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</si>
  <si>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</si>
  <si>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</si>
  <si>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</si>
  <si>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</si>
  <si>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</si>
  <si>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</si>
  <si>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</si>
  <si>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</si>
  <si>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</si>
  <si>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</si>
  <si>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</si>
  <si>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</si>
  <si>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</si>
  <si>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</si>
  <si>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</si>
  <si>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</si>
  <si>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</si>
  <si>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</si>
  <si>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</si>
  <si>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</si>
  <si>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</si>
  <si>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</si>
  <si>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</si>
  <si>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</si>
  <si>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</si>
  <si>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</si>
  <si>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</si>
  <si>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</si>
  <si>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</si>
  <si>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</si>
  <si>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</si>
  <si>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</si>
  <si>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</si>
  <si>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</si>
  <si>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</si>
  <si>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</si>
  <si>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</si>
  <si>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</si>
  <si>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</si>
  <si>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</si>
  <si>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</si>
  <si>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</si>
  <si>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</si>
  <si>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</si>
  <si>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</si>
  <si>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</si>
  <si>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</si>
  <si>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</si>
  <si>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</si>
  <si>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</si>
  <si>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</si>
  <si>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</si>
  <si>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</si>
  <si>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</si>
  <si>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</si>
  <si>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</si>
  <si>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</si>
  <si>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</si>
  <si>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</si>
  <si>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</si>
  <si>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</si>
  <si>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</si>
  <si>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</si>
  <si>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</si>
  <si>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</si>
  <si>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</si>
  <si>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</si>
  <si>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</si>
  <si>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</si>
  <si>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</si>
  <si>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</si>
  <si>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</si>
  <si>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</si>
  <si>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</si>
  <si>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</si>
  <si>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</si>
  <si>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</si>
  <si>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</si>
  <si>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</si>
  <si>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</si>
  <si>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</si>
  <si>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</si>
  <si>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</si>
  <si>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</si>
  <si>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</si>
  <si>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</si>
  <si>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</si>
  <si>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</si>
  <si>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</si>
  <si>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</si>
  <si>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</si>
  <si>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</si>
  <si>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</si>
  <si>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</si>
  <si>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</si>
  <si>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</si>
  <si>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</si>
  <si>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</si>
  <si>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</si>
  <si>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</si>
  <si>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</si>
  <si>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</si>
  <si>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</si>
  <si>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</si>
  <si>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</si>
  <si>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</si>
  <si>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</si>
  <si>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</si>
  <si>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</si>
  <si>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</si>
  <si>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</si>
  <si>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</si>
  <si>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</si>
  <si>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</si>
  <si>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</si>
  <si>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</si>
  <si>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</si>
  <si>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</si>
  <si>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</si>
  <si>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</si>
  <si>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</si>
  <si>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</si>
  <si>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</si>
  <si>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</si>
  <si>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</si>
  <si>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</si>
  <si>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</si>
  <si>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</si>
  <si>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</si>
  <si>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</si>
  <si>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</si>
  <si>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</si>
  <si>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</si>
  <si>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</si>
  <si>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</si>
  <si>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</si>
  <si>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</si>
  <si>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</si>
  <si>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</si>
  <si>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</si>
  <si>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</si>
  <si>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</si>
  <si>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</si>
  <si>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</si>
  <si>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</si>
  <si>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</si>
  <si>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</si>
  <si>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</si>
  <si>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</si>
  <si>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</si>
  <si>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</si>
  <si>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</si>
  <si>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</si>
  <si>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</si>
  <si>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</si>
  <si>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</si>
  <si>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</si>
  <si>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</si>
  <si>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</si>
  <si>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</si>
  <si>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</si>
  <si>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</si>
  <si>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</si>
  <si>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</si>
  <si>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</si>
  <si>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</si>
  <si>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</si>
  <si>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</si>
  <si>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</si>
  <si>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</si>
  <si>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</si>
  <si>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</si>
  <si>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</si>
  <si>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</si>
  <si>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</si>
  <si>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</si>
  <si>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</si>
  <si>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</si>
  <si>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</si>
  <si>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</si>
  <si>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</si>
  <si>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</si>
  <si>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</si>
  <si>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</si>
  <si>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</si>
  <si>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</si>
  <si>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</si>
  <si>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</si>
  <si>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</si>
  <si>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</si>
  <si>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</si>
  <si>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</si>
  <si>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</si>
  <si>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</si>
  <si>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</si>
  <si>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</si>
  <si>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</si>
  <si>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</si>
  <si>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</si>
  <si>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</si>
  <si>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</si>
  <si>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</si>
  <si>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</si>
  <si>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</si>
  <si>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</si>
  <si>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</si>
  <si>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</si>
  <si>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</si>
  <si>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</si>
  <si>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</si>
  <si>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</si>
  <si>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</si>
  <si>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</si>
  <si>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</si>
  <si>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</si>
  <si>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</si>
  <si>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</si>
  <si>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</si>
  <si>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</si>
  <si>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</si>
  <si>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</si>
  <si>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</si>
  <si>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</si>
  <si>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</si>
  <si>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</si>
  <si>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</si>
  <si>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</si>
  <si>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</si>
  <si>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</si>
  <si>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</si>
  <si>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</si>
  <si>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</si>
  <si>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</si>
  <si>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</si>
  <si>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</si>
  <si>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</si>
  <si>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</si>
  <si>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</si>
  <si>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</si>
  <si>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</si>
  <si>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</si>
  <si>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</si>
  <si>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</si>
  <si>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</si>
  <si>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</si>
  <si>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</si>
  <si>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</si>
  <si>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</si>
  <si>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</si>
  <si>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</si>
  <si>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</si>
  <si>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</si>
  <si>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</si>
  <si>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</si>
  <si>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</si>
  <si>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</si>
  <si>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</si>
  <si>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</si>
  <si>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</si>
  <si>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</si>
  <si>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</si>
  <si>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</si>
  <si>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</si>
  <si>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</si>
  <si>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</si>
  <si>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</si>
  <si>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</si>
  <si>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</si>
  <si>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</si>
  <si>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</si>
  <si>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</si>
  <si>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</si>
  <si>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</si>
  <si>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</si>
  <si>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</si>
  <si>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</si>
  <si>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</si>
  <si>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</si>
  <si>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</si>
  <si>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</si>
  <si>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</si>
  <si>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</si>
  <si>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</si>
  <si>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</si>
  <si>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</si>
  <si>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</si>
  <si>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</si>
  <si>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</si>
  <si>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</si>
  <si>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</si>
  <si>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</si>
  <si>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</si>
  <si>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</si>
  <si>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</si>
  <si>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</si>
  <si>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</si>
  <si>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</si>
  <si>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</si>
  <si>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</si>
  <si>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</si>
  <si>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</si>
  <si>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</si>
  <si>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</si>
  <si>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</si>
  <si>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</si>
  <si>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</si>
  <si>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</si>
  <si>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</si>
  <si>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</si>
  <si>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</si>
  <si>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</si>
  <si>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</si>
  <si>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</si>
  <si>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</si>
  <si>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</si>
  <si>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</si>
  <si>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</si>
  <si>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</si>
  <si>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</si>
  <si>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</si>
  <si>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</si>
  <si>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</si>
  <si>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</si>
  <si>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</si>
  <si>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</si>
  <si>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</si>
  <si>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</si>
  <si>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</si>
  <si>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</si>
  <si>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</si>
  <si>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</si>
  <si>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</si>
  <si>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</si>
  <si>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</si>
  <si>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</si>
  <si>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</si>
  <si>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</si>
  <si>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</si>
  <si>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</si>
  <si>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</si>
  <si>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</si>
  <si>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</si>
  <si>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</si>
  <si>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</si>
  <si>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</si>
  <si>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</si>
  <si>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</si>
  <si>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</si>
  <si>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</si>
  <si>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</si>
  <si>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</si>
  <si>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</si>
  <si>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</si>
  <si>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</si>
  <si>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</si>
  <si>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</si>
  <si>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</si>
  <si>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</si>
  <si>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</si>
  <si>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</si>
  <si>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</si>
  <si>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</si>
  <si>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</si>
  <si>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</si>
  <si>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</si>
  <si>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</si>
  <si>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</si>
  <si>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</si>
  <si>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</si>
  <si>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</si>
  <si>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</si>
  <si>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</si>
  <si>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</si>
  <si>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</si>
  <si>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</si>
  <si>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</si>
  <si>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</si>
  <si>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</si>
  <si>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</si>
  <si>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</si>
  <si>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</si>
  <si>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</si>
  <si>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</si>
  <si>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</si>
  <si>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</si>
  <si>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</si>
  <si>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</si>
  <si>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</si>
  <si>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</si>
  <si>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</si>
  <si>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</si>
  <si>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</si>
  <si>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</si>
  <si>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</si>
  <si>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</si>
  <si>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</si>
  <si>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</si>
  <si>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</si>
  <si>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</si>
  <si>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</si>
  <si>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</si>
  <si>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</si>
  <si>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</si>
  <si>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</si>
  <si>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</si>
  <si>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</si>
  <si>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</si>
  <si>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</si>
  <si>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</si>
  <si>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</si>
  <si>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</si>
  <si>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</si>
  <si>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</si>
  <si>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</si>
  <si>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</si>
  <si>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</si>
  <si>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</si>
  <si>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</si>
  <si>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</si>
  <si>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</si>
  <si>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</si>
  <si>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</si>
  <si>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</si>
  <si>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</si>
  <si>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</si>
  <si>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</si>
  <si>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</si>
  <si>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</si>
  <si>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</si>
  <si>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</si>
  <si>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</si>
  <si>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</si>
  <si>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</si>
  <si>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</si>
  <si>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</si>
  <si>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</si>
  <si>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</si>
  <si>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</si>
  <si>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</si>
  <si>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</si>
  <si>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</si>
  <si>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</si>
  <si>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</si>
  <si>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</si>
  <si>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</si>
  <si>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</si>
  <si>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</si>
  <si>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</si>
  <si>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</si>
  <si>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</si>
  <si>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</si>
  <si>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</si>
  <si>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</si>
  <si>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</si>
  <si>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</si>
  <si>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</si>
  <si>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</si>
  <si>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</si>
  <si>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</si>
  <si>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</si>
  <si>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</si>
  <si>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</si>
  <si>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</si>
  <si>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</si>
  <si>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</si>
  <si>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</si>
  <si>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</si>
  <si>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</si>
  <si>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</si>
  <si>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</si>
  <si>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</si>
  <si>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</si>
  <si>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</si>
  <si>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</si>
  <si>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</si>
  <si>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</si>
  <si>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</si>
  <si>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</si>
  <si>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</si>
  <si>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</si>
  <si>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</si>
  <si>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</si>
  <si>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</si>
  <si>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</si>
  <si>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</si>
  <si>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</si>
  <si>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</si>
  <si>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</si>
  <si>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</si>
  <si>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</si>
  <si>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</si>
  <si>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</si>
  <si>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</si>
  <si>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</si>
  <si>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</si>
  <si>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</si>
  <si>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</si>
  <si>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</si>
  <si>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</si>
  <si>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</si>
  <si>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</si>
  <si>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</si>
  <si>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</si>
  <si>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</si>
  <si>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</si>
  <si>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</si>
  <si>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</si>
  <si>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</si>
  <si>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</si>
  <si>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</si>
  <si>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</si>
  <si>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</si>
  <si>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</si>
  <si>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</si>
  <si>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</si>
  <si>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</si>
  <si>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</si>
  <si>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</si>
  <si>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</si>
  <si>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</si>
  <si>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</si>
  <si>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</si>
  <si>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</si>
  <si>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</si>
  <si>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</si>
  <si>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</si>
  <si>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</si>
  <si>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</si>
  <si>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</si>
  <si>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</si>
  <si>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</si>
  <si>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</si>
  <si>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</si>
  <si>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</si>
  <si>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</si>
  <si>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</si>
  <si>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</si>
  <si>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</si>
  <si>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</si>
  <si>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</si>
  <si>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</si>
  <si>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</si>
  <si>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</si>
  <si>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</si>
  <si>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</si>
  <si>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</si>
  <si>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</si>
  <si>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</si>
  <si>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</si>
  <si>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</si>
  <si>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</si>
  <si>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</si>
  <si>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</si>
  <si>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</si>
  <si>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</si>
  <si>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</si>
  <si>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</si>
  <si>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</si>
  <si>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</si>
  <si>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</si>
  <si>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</si>
  <si>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</si>
  <si>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</si>
  <si>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</si>
  <si>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</si>
  <si>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</si>
  <si>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</si>
  <si>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</si>
  <si>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</si>
  <si>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</si>
  <si>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</si>
  <si>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</si>
  <si>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</si>
  <si>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</si>
  <si>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</si>
  <si>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</si>
  <si>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</si>
  <si>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</si>
  <si>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</si>
  <si>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</si>
  <si>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</si>
  <si>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</si>
  <si>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</si>
  <si>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</si>
  <si>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</si>
  <si>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</si>
  <si>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</si>
  <si>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</si>
  <si>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</si>
  <si>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</si>
  <si>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</si>
  <si>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</si>
  <si>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</si>
  <si>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</si>
  <si>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</si>
  <si>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</si>
  <si>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</si>
  <si>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</si>
  <si>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</si>
  <si>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</si>
  <si>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</si>
  <si>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</si>
  <si>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</si>
  <si>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</si>
  <si>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</si>
  <si>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</si>
  <si>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</si>
  <si>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</si>
  <si>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</si>
  <si>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</si>
  <si>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</si>
  <si>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</si>
  <si>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</si>
  <si>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</si>
  <si>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</si>
  <si>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</si>
  <si>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</si>
  <si>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</si>
  <si>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</si>
  <si>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</si>
  <si>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</si>
  <si>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</si>
  <si>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</si>
  <si>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</si>
  <si>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</si>
  <si>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</si>
  <si>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</si>
  <si>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</si>
  <si>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</si>
  <si>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</si>
  <si>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</si>
  <si>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</si>
  <si>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</si>
  <si>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</si>
  <si>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</si>
  <si>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</si>
  <si>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</si>
  <si>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</si>
  <si>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</si>
  <si>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</si>
  <si>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</si>
  <si>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</si>
  <si>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</si>
  <si>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</si>
  <si>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</si>
  <si>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</si>
  <si>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</si>
  <si>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</si>
  <si>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</si>
  <si>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</si>
  <si>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</si>
  <si>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</si>
  <si>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</si>
  <si>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</si>
  <si>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</si>
  <si>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</si>
  <si>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</si>
  <si>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</si>
  <si>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</si>
  <si>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</si>
  <si>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</si>
  <si>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</si>
  <si>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</si>
  <si>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</si>
  <si>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</si>
  <si>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</si>
  <si>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</si>
  <si>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</si>
  <si>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</si>
  <si>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</si>
  <si>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</si>
  <si>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</si>
  <si>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</si>
  <si>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</si>
  <si>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</si>
  <si>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</si>
  <si>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</si>
  <si>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</si>
  <si>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</si>
  <si>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</si>
  <si>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</si>
  <si>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</si>
  <si>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</si>
  <si>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</si>
  <si>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</si>
  <si>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</si>
  <si>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</si>
  <si>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</si>
  <si>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</si>
  <si>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</si>
  <si>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</si>
  <si>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</si>
  <si>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</si>
  <si>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</si>
  <si>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</si>
  <si>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</si>
  <si>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</si>
  <si>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</si>
  <si>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</si>
  <si>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</si>
  <si>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</si>
  <si>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</si>
  <si>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</si>
  <si>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</si>
  <si>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</si>
  <si>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</si>
  <si>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</si>
  <si>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</si>
  <si>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</si>
  <si>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</si>
  <si>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</si>
  <si>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</si>
  <si>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</si>
  <si>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</si>
  <si>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</si>
  <si>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</si>
  <si>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</si>
  <si>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</si>
  <si>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</si>
  <si>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</si>
  <si>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</si>
  <si>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</si>
  <si>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</si>
  <si>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</si>
  <si>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</si>
  <si>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</si>
  <si>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</si>
  <si>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</si>
  <si>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</si>
  <si>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</si>
  <si>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</si>
  <si>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</si>
  <si>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</si>
  <si>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</si>
  <si>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</si>
  <si>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</si>
  <si>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</si>
  <si>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</si>
  <si>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</si>
  <si>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</si>
  <si>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</si>
  <si>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</si>
  <si>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</si>
  <si>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</si>
  <si>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</si>
  <si>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</si>
  <si>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</si>
  <si>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</si>
  <si>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</si>
  <si>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</si>
  <si>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</si>
  <si>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</si>
  <si>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</si>
  <si>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</si>
  <si>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</si>
  <si>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</si>
  <si>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</si>
  <si>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</si>
  <si>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</si>
  <si>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</si>
  <si>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</si>
  <si>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</si>
  <si>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</si>
  <si>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</si>
  <si>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</si>
  <si>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</si>
  <si>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</si>
  <si>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</si>
  <si>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</si>
  <si>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</si>
  <si>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</si>
  <si>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</si>
  <si>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</si>
  <si>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</si>
  <si>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</si>
  <si>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</si>
  <si>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</si>
  <si>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</si>
  <si>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</si>
  <si>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</si>
  <si>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</si>
  <si>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</si>
  <si>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</si>
  <si>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</si>
  <si>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</si>
  <si>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</si>
  <si>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</si>
  <si>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</si>
  <si>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</si>
  <si>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</si>
  <si>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</si>
  <si>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</si>
  <si>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</si>
  <si>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</si>
  <si>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</si>
  <si>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</si>
  <si>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</si>
  <si>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</si>
  <si>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</si>
  <si>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</si>
  <si>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</si>
  <si>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</si>
  <si>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</si>
  <si>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</si>
  <si>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</si>
  <si>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</si>
  <si>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</si>
  <si>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</si>
  <si>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</si>
  <si>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</si>
  <si>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</si>
  <si>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</si>
  <si>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</si>
  <si>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</si>
  <si>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</si>
  <si>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</si>
  <si>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</si>
  <si>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</si>
  <si>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</si>
  <si>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</si>
  <si>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</si>
  <si>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</si>
  <si>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</si>
  <si>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</si>
  <si>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</si>
  <si>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</si>
  <si>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</si>
  <si>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</si>
  <si>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</si>
  <si>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</si>
  <si>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</si>
  <si>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</si>
  <si>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</si>
  <si>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</si>
  <si>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</si>
  <si>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</si>
  <si>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</si>
  <si>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</si>
  <si>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</si>
  <si>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</si>
  <si>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</si>
  <si>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</si>
  <si>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</si>
  <si>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</si>
  <si>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</si>
  <si>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</si>
  <si>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</si>
  <si>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</si>
  <si>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</si>
  <si>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</si>
  <si>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</si>
  <si>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</si>
  <si>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</si>
  <si>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</si>
  <si>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</si>
  <si>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</si>
  <si>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</si>
  <si>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</si>
  <si>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</si>
  <si>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</si>
  <si>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</si>
  <si>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</si>
  <si>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</si>
  <si>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</si>
  <si>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</si>
  <si>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</si>
  <si>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</si>
  <si>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</si>
  <si>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</si>
  <si>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</si>
  <si>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</si>
  <si>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</si>
  <si>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</si>
  <si>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</si>
  <si>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</si>
  <si>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</si>
  <si>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</si>
  <si>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</si>
  <si>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</si>
  <si>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</si>
  <si>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</si>
  <si>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</si>
  <si>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</si>
  <si>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</si>
  <si>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</si>
  <si>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</si>
  <si>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</si>
  <si>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</si>
  <si>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</si>
  <si>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</si>
  <si>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</si>
  <si>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</si>
  <si>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</si>
  <si>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</si>
  <si>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</si>
  <si>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</si>
  <si>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</si>
  <si>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</si>
  <si>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</si>
  <si>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</si>
  <si>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</si>
  <si>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</si>
  <si>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</si>
  <si>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</si>
  <si>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</si>
  <si>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</si>
  <si>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</si>
  <si>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</si>
  <si>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</si>
  <si>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</si>
  <si>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</si>
  <si>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</si>
  <si>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</si>
  <si>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</si>
  <si>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</si>
  <si>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</si>
  <si>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</si>
  <si>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</si>
  <si>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</si>
  <si>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</si>
  <si>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</si>
  <si>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</si>
  <si>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</si>
  <si>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</si>
  <si>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</si>
  <si>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</si>
  <si>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</si>
  <si>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</si>
  <si>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</si>
  <si>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</si>
  <si>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</si>
  <si>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</si>
  <si>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</si>
  <si>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</si>
  <si>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</si>
  <si>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</si>
  <si>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</si>
  <si>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</si>
  <si>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</si>
  <si>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</si>
  <si>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</si>
  <si>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</si>
  <si>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</si>
  <si>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</si>
  <si>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</si>
  <si>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</si>
  <si>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</si>
  <si>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</si>
  <si>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</si>
  <si>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</si>
  <si>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</si>
  <si>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</si>
  <si>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</si>
  <si>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</si>
  <si>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</si>
  <si>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</si>
  <si>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</si>
  <si>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</si>
  <si>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</si>
  <si>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</si>
  <si>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</si>
  <si>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</si>
  <si>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</si>
  <si>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</si>
  <si>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</si>
  <si>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</si>
  <si>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</si>
  <si>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</si>
  <si>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</si>
  <si>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</si>
  <si>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</si>
  <si>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</si>
  <si>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</si>
  <si>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</si>
  <si>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</si>
  <si>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</si>
  <si>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</si>
  <si>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</si>
  <si>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</si>
  <si>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</si>
  <si>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</si>
  <si>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</si>
  <si>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</si>
  <si>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</si>
  <si>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</si>
  <si>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</si>
  <si>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</si>
  <si>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</si>
  <si>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</si>
  <si>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</si>
  <si>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</si>
  <si>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</si>
  <si>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</si>
  <si>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</si>
  <si>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</si>
  <si>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</si>
  <si>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</si>
  <si>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</si>
  <si>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</si>
  <si>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</si>
  <si>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</si>
  <si>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</si>
  <si>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</si>
  <si>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</si>
  <si>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</si>
  <si>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</si>
  <si>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</si>
  <si>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</si>
  <si>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</si>
  <si>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</si>
  <si>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</si>
  <si>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</si>
  <si>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</si>
  <si>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</si>
  <si>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</si>
  <si>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</si>
  <si>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</si>
  <si>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</si>
  <si>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</si>
  <si>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</si>
  <si>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</si>
  <si>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</si>
  <si>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</si>
  <si>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</si>
  <si>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</si>
  <si>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</si>
  <si>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</si>
  <si>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</si>
  <si>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</si>
  <si>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</si>
  <si>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</si>
  <si>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</si>
  <si>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</si>
  <si>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</si>
  <si>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</si>
  <si>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</si>
  <si>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</si>
  <si>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</si>
  <si>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</si>
  <si>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</si>
  <si>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</si>
  <si>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</si>
  <si>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</si>
  <si>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</si>
  <si>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</si>
  <si>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</si>
  <si>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</si>
  <si>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</si>
  <si>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</si>
  <si>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</si>
  <si>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</si>
  <si>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</si>
  <si>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</si>
  <si>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</si>
  <si>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</si>
  <si>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</si>
  <si>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</si>
  <si>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</si>
  <si>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</si>
  <si>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</si>
  <si>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</si>
  <si>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</si>
  <si>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</si>
  <si>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</si>
  <si>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</si>
  <si>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</si>
  <si>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</si>
  <si>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</si>
  <si>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</si>
  <si>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</si>
  <si>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</si>
  <si>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</si>
  <si>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</si>
  <si>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</si>
  <si>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</si>
  <si>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</si>
  <si>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</si>
  <si>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</si>
  <si>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</si>
  <si>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</si>
  <si>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</si>
  <si>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</si>
  <si>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</si>
  <si>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</si>
  <si>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</si>
  <si>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</si>
  <si>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</si>
  <si>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</si>
  <si>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</si>
  <si>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</si>
  <si>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</si>
  <si>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</si>
  <si>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</si>
  <si>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</si>
  <si>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</si>
  <si>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</si>
  <si>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</si>
  <si>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</si>
  <si>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</si>
  <si>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</si>
  <si>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</si>
  <si>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</si>
  <si>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</si>
  <si>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</si>
  <si>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</si>
  <si>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</si>
  <si>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</si>
  <si>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</si>
  <si>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</si>
  <si>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</si>
  <si>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</si>
  <si>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</si>
  <si>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</si>
  <si>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</si>
  <si>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</si>
  <si>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</si>
  <si>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</si>
  <si>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</si>
  <si>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</si>
  <si>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</si>
  <si>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</si>
  <si>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</si>
  <si>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</si>
  <si>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</si>
  <si>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</si>
  <si>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</si>
  <si>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</si>
  <si>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</si>
  <si>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</si>
  <si>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</si>
  <si>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</si>
  <si>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</si>
  <si>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</si>
  <si>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</si>
  <si>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</si>
  <si>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</si>
  <si>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</si>
  <si>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</si>
  <si>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</si>
  <si>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</si>
  <si>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</si>
  <si>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</si>
  <si>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</si>
  <si>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</si>
  <si>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</si>
  <si>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</si>
  <si>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</si>
  <si>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</si>
  <si>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</si>
  <si>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</si>
  <si>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</si>
  <si>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</si>
  <si>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</si>
  <si>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</si>
  <si>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</si>
  <si>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</si>
  <si>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</si>
  <si>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</si>
  <si>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</si>
  <si>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</si>
  <si>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</si>
  <si>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</si>
  <si>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</si>
  <si>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</si>
  <si>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</si>
  <si>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</si>
  <si>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</si>
  <si>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</si>
  <si>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</si>
  <si>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</si>
  <si>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</si>
  <si>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</si>
  <si>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</si>
  <si>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</si>
  <si>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</si>
  <si>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</si>
  <si>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</si>
  <si>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</si>
  <si>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</si>
  <si>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</si>
  <si>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</si>
  <si>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</si>
  <si>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</si>
  <si>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</si>
  <si>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</si>
  <si>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</si>
  <si>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</si>
  <si>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</si>
  <si>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</si>
  <si>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</si>
  <si>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</si>
  <si>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</si>
  <si>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</si>
  <si>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</si>
  <si>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</si>
  <si>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</si>
  <si>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</si>
  <si>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</si>
  <si>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</si>
  <si>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</si>
  <si>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</si>
  <si>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</si>
  <si>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</si>
  <si>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</si>
  <si>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</si>
  <si>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</si>
  <si>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</si>
  <si>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</si>
  <si>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</si>
  <si>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</si>
  <si>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</si>
  <si>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</si>
  <si>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</si>
  <si>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</si>
  <si>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</si>
  <si>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</si>
  <si>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</si>
  <si>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</si>
  <si>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</si>
  <si>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</si>
  <si>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</si>
  <si>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</si>
  <si>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</si>
  <si>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</si>
  <si>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</si>
  <si>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</si>
  <si>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</si>
  <si>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</si>
  <si>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</si>
  <si>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</si>
  <si>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</si>
  <si>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</si>
  <si>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</si>
  <si>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</si>
  <si>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</si>
  <si>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</si>
  <si>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</si>
  <si>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</si>
  <si>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</si>
  <si>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</si>
  <si>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</si>
  <si>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</si>
  <si>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</si>
  <si>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</si>
  <si>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</si>
  <si>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</si>
  <si>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</si>
  <si>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</si>
  <si>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</si>
  <si>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</si>
  <si>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</si>
  <si>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</si>
  <si>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</si>
  <si>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</si>
  <si>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</si>
  <si>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</si>
  <si>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</si>
  <si>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</si>
  <si>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</si>
  <si>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</si>
  <si>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</si>
  <si>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</si>
  <si>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</si>
  <si>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</si>
  <si>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</si>
  <si>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</si>
  <si>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</si>
  <si>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</si>
  <si>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</si>
  <si>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</si>
  <si>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</si>
  <si>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</si>
  <si>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</si>
  <si>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</si>
  <si>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</si>
  <si>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</si>
  <si>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</si>
  <si>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</si>
  <si>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</si>
  <si>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</si>
  <si>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</si>
  <si>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</si>
  <si>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</si>
  <si>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</si>
  <si>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</si>
  <si>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</si>
  <si>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</si>
  <si>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</si>
  <si>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</si>
  <si>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</si>
  <si>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</si>
  <si>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</si>
  <si>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</si>
  <si>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</si>
  <si>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</si>
  <si>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</si>
  <si>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</si>
  <si>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</si>
  <si>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</si>
  <si>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</si>
  <si>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</si>
  <si>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</si>
  <si>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</si>
  <si>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</si>
  <si>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</si>
  <si>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</si>
  <si>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</si>
  <si>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</si>
  <si>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</si>
  <si>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</si>
  <si>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</si>
  <si>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</si>
  <si>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</si>
  <si>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</si>
  <si>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</si>
  <si>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</si>
  <si>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</si>
  <si>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</si>
  <si>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</si>
  <si>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</si>
  <si>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</si>
  <si>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</si>
  <si>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</si>
  <si>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</si>
  <si>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</si>
  <si>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</si>
  <si>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</si>
  <si>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</si>
  <si>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</si>
  <si>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</si>
  <si>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</si>
  <si>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</si>
  <si>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</si>
  <si>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</si>
  <si>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</si>
  <si>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</si>
  <si>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</si>
  <si>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</si>
  <si>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</si>
  <si>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</si>
  <si>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</si>
  <si>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</si>
  <si>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</si>
  <si>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</si>
  <si>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</si>
  <si>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</si>
  <si>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</si>
  <si>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</si>
  <si>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</si>
  <si>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</si>
  <si>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</si>
  <si>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</si>
  <si>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</si>
  <si>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</si>
  <si>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</si>
  <si>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</si>
  <si>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</si>
  <si>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</si>
  <si>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</si>
  <si>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</si>
  <si>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</si>
  <si>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</si>
  <si>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</si>
  <si>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</si>
  <si>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</si>
  <si>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</si>
  <si>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</si>
  <si>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</si>
  <si>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</si>
  <si>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</si>
  <si>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</si>
  <si>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</si>
  <si>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</si>
  <si>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</si>
  <si>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</si>
  <si>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</si>
  <si>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</si>
  <si>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</si>
  <si>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</si>
  <si>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</si>
  <si>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</si>
  <si>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</si>
  <si>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</si>
  <si>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</si>
  <si>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</si>
  <si>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</si>
  <si>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</si>
  <si>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</si>
  <si>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</si>
  <si>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</si>
  <si>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</si>
  <si>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</si>
  <si>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</si>
  <si>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</si>
  <si>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</si>
  <si>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</si>
  <si>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</si>
  <si>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</si>
  <si>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</si>
  <si>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</si>
  <si>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</si>
  <si>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</si>
  <si>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</si>
  <si>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</si>
  <si>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</si>
  <si>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</si>
  <si>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</si>
  <si>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</si>
  <si>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</si>
  <si>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</si>
  <si>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</si>
  <si>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</si>
  <si>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</si>
  <si>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</si>
  <si>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</si>
  <si>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</si>
  <si>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</si>
  <si>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</si>
  <si>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</si>
  <si>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</si>
  <si>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</si>
  <si>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</si>
  <si>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</si>
  <si>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</si>
  <si>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</si>
  <si>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</si>
  <si>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</si>
  <si>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</si>
  <si>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</si>
  <si>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</si>
  <si>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</si>
  <si>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</si>
  <si>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</si>
  <si>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</si>
  <si>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</si>
  <si>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</si>
  <si>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</si>
  <si>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</si>
  <si>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</si>
  <si>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</si>
  <si>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</si>
  <si>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</si>
  <si>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</si>
  <si>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</si>
  <si>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</si>
  <si>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</si>
  <si>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</si>
  <si>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</si>
  <si>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</si>
  <si>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</si>
  <si>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</si>
  <si>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</si>
  <si>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</si>
  <si>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</si>
  <si>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</si>
  <si>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</si>
  <si>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</si>
  <si>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</si>
  <si>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</si>
  <si>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</si>
  <si>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</si>
  <si>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</si>
  <si>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</si>
  <si>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</si>
  <si>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</si>
  <si>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</si>
  <si>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</si>
  <si>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</si>
  <si>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</si>
  <si>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</si>
  <si>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</si>
  <si>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</si>
  <si>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</si>
  <si>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</si>
  <si>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</si>
  <si>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</si>
  <si>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</si>
  <si>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</si>
  <si>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</si>
  <si>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</si>
  <si>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</si>
  <si>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</si>
  <si>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</si>
  <si>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</si>
  <si>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</si>
  <si>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</si>
  <si>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</si>
  <si>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</si>
  <si>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</si>
  <si>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</si>
  <si>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</si>
  <si>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</si>
  <si>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</si>
  <si>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</si>
  <si>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</si>
  <si>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</si>
  <si>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</si>
  <si>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</si>
  <si>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</si>
  <si>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</si>
  <si>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</si>
  <si>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</si>
  <si>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</si>
  <si>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</si>
  <si>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</si>
  <si>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</si>
  <si>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</si>
  <si>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</si>
  <si>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</si>
  <si>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</si>
  <si>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</si>
  <si>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</si>
  <si>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</si>
  <si>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</si>
  <si>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</si>
  <si>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</si>
  <si>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</si>
  <si>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</si>
  <si>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</si>
  <si>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</si>
  <si>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</si>
  <si>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</si>
  <si>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</si>
  <si>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</si>
  <si>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</si>
  <si>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</si>
  <si>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</si>
  <si>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</si>
  <si>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</si>
  <si>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</si>
  <si>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</si>
  <si>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</si>
  <si>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</si>
  <si>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</si>
  <si>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</si>
  <si>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</si>
  <si>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</si>
  <si>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</si>
  <si>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</si>
  <si>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</si>
  <si>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</si>
  <si>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</si>
  <si>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</si>
  <si>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</si>
  <si>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</si>
  <si>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</si>
  <si>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</si>
  <si>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</si>
  <si>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</si>
  <si>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</si>
  <si>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</si>
  <si>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</si>
  <si>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</si>
  <si>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</si>
  <si>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</si>
  <si>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</si>
  <si>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</si>
  <si>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</si>
  <si>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</si>
  <si>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</si>
  <si>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</si>
  <si>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</si>
  <si>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</si>
  <si>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</si>
  <si>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</si>
  <si>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</si>
  <si>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</si>
  <si>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</si>
  <si>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</si>
  <si>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</si>
  <si>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</si>
  <si>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</si>
  <si>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</si>
  <si>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</si>
  <si>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</si>
  <si>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</si>
  <si>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</si>
  <si>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</si>
  <si>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</si>
  <si>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</si>
  <si>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</si>
  <si>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</si>
  <si>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</si>
  <si>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</si>
  <si>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</si>
  <si>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</si>
  <si>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</si>
  <si>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</si>
  <si>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</si>
  <si>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</si>
  <si>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</si>
  <si>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</si>
  <si>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</si>
  <si>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</si>
  <si>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</si>
  <si>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</si>
  <si>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</si>
  <si>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</si>
  <si>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</si>
  <si>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</si>
  <si>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</si>
  <si>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</si>
  <si>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</si>
  <si>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</si>
  <si>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</si>
  <si>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</si>
  <si>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</si>
  <si>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</si>
  <si>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</si>
  <si>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</si>
  <si>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</si>
  <si>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</si>
  <si>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</si>
  <si>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</si>
  <si>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</si>
  <si>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</si>
  <si>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</si>
  <si>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</si>
  <si>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</si>
  <si>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</si>
  <si>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</si>
  <si>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</si>
  <si>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</si>
  <si>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</si>
  <si>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</si>
  <si>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</si>
  <si>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</si>
  <si>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</si>
  <si>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</si>
  <si>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</si>
  <si>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</si>
  <si>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</si>
  <si>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</si>
  <si>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</si>
  <si>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</si>
  <si>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</si>
  <si>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</si>
  <si>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</si>
  <si>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</si>
  <si>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</si>
  <si>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</si>
  <si>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</si>
  <si>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</si>
  <si>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</si>
  <si>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</si>
  <si>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</si>
  <si>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</si>
  <si>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</si>
  <si>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</si>
  <si>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</si>
  <si>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</si>
  <si>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</si>
  <si>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</si>
  <si>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</si>
  <si>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</si>
  <si>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</si>
  <si>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</si>
  <si>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</si>
  <si>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</si>
  <si>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</si>
  <si>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</si>
  <si>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</si>
  <si>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</si>
  <si>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</si>
  <si>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</si>
  <si>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</si>
  <si>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</si>
  <si>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</si>
  <si>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</si>
  <si>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</si>
  <si>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</si>
  <si>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</si>
  <si>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</si>
  <si>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</si>
  <si>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</si>
  <si>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</si>
  <si>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</si>
  <si>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</si>
  <si>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</si>
  <si>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</si>
  <si>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</si>
  <si>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</si>
  <si>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</si>
  <si>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</si>
  <si>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</si>
  <si>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</si>
  <si>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</si>
  <si>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</si>
  <si>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</si>
  <si>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</si>
  <si>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</si>
  <si>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</si>
  <si>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</si>
  <si>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</si>
  <si>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</si>
  <si>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</si>
  <si>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</si>
  <si>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</si>
  <si>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</si>
  <si>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</si>
  <si>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</si>
  <si>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</si>
  <si>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</si>
  <si>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</si>
  <si>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</si>
  <si>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</si>
  <si>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</si>
  <si>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</si>
  <si>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</si>
  <si>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</si>
  <si>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</si>
  <si>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</si>
  <si>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</si>
  <si>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</si>
  <si>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</si>
  <si>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</si>
  <si>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</si>
  <si>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</si>
  <si>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</si>
  <si>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</si>
  <si>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</si>
  <si>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</si>
  <si>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</si>
  <si>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</si>
  <si>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</si>
  <si>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</si>
  <si>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</si>
  <si>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</si>
  <si>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</si>
  <si>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</si>
  <si>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</si>
  <si>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</si>
  <si>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</si>
  <si>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</si>
  <si>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</si>
  <si>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</si>
  <si>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</si>
  <si>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</si>
  <si>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</si>
  <si>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</si>
  <si>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</si>
  <si>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</si>
  <si>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</si>
  <si>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</si>
  <si>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</si>
  <si>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</si>
  <si>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</si>
  <si>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</si>
  <si>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</si>
  <si>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</si>
  <si>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</si>
  <si>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</si>
  <si>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</si>
  <si>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</si>
  <si>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</si>
  <si>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</si>
  <si>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</si>
  <si>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</si>
  <si>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</si>
  <si>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</si>
  <si>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</si>
  <si>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</si>
  <si>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</si>
  <si>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</si>
  <si>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</si>
  <si>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</si>
  <si>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</si>
  <si>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</si>
  <si>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</si>
  <si>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</si>
  <si>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</si>
  <si>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</si>
  <si>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</si>
  <si>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</si>
  <si>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</si>
  <si>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</si>
  <si>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</si>
  <si>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</si>
  <si>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</si>
  <si>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</si>
  <si>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</si>
  <si>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</si>
  <si>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</si>
  <si>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</si>
  <si>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</si>
  <si>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</si>
  <si>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</si>
  <si>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</si>
  <si>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</si>
  <si>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</si>
  <si>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</si>
  <si>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</si>
  <si>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</si>
  <si>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</si>
  <si>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</si>
  <si>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</si>
  <si>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</si>
  <si>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</si>
  <si>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</si>
  <si>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</si>
  <si>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</si>
  <si>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</si>
  <si>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</si>
  <si>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</si>
  <si>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</si>
  <si>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</si>
  <si>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</si>
  <si>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</si>
  <si>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</si>
  <si>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</si>
  <si>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</si>
  <si>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</si>
  <si>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</si>
  <si>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</si>
  <si>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</si>
  <si>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</si>
  <si>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</si>
  <si>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</si>
  <si>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</si>
  <si>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</si>
  <si>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</si>
  <si>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</si>
  <si>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</si>
  <si>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</si>
  <si>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</si>
  <si>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</si>
  <si>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</si>
  <si>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</si>
  <si>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</si>
  <si>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</si>
  <si>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</si>
  <si>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</si>
  <si>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</si>
  <si>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</si>
  <si>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</si>
  <si>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</si>
  <si>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</si>
  <si>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</si>
  <si>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</si>
  <si>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</si>
  <si>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</si>
  <si>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</si>
  <si>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</si>
  <si>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</si>
  <si>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</si>
  <si>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</si>
  <si>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</si>
  <si>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</si>
  <si>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</si>
  <si>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</si>
  <si>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</si>
  <si>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</si>
  <si>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</si>
  <si>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</si>
  <si>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</si>
  <si>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</si>
  <si>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</si>
  <si>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</si>
  <si>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</si>
  <si>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</si>
  <si>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</si>
  <si>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</si>
  <si>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</si>
  <si>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</si>
  <si>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</si>
  <si>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</si>
  <si>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</si>
  <si>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</si>
  <si>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</si>
  <si>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</si>
  <si>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</si>
  <si>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</si>
  <si>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</si>
  <si>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</si>
  <si>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</si>
  <si>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</si>
  <si>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</si>
  <si>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</si>
  <si>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</si>
  <si>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</si>
  <si>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</si>
  <si>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</si>
  <si>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</si>
  <si>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</si>
  <si>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</si>
  <si>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</si>
  <si>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</si>
  <si>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</si>
  <si>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</si>
  <si>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</si>
  <si>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</si>
  <si>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</si>
  <si>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</si>
  <si>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</si>
  <si>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</si>
  <si>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</si>
  <si>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</si>
  <si>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</si>
  <si>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</si>
  <si>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</si>
  <si>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</si>
  <si>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</si>
  <si>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</si>
  <si>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</si>
  <si>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</si>
  <si>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</si>
  <si>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</si>
  <si>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</si>
  <si>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</si>
  <si>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</si>
  <si>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</si>
  <si>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</si>
  <si>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</si>
  <si>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</si>
  <si>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</si>
  <si>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</si>
  <si>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</si>
  <si>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</si>
  <si>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</si>
  <si>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</si>
  <si>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</si>
  <si>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</si>
  <si>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</si>
  <si>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</si>
  <si>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</si>
  <si>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</si>
  <si>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</si>
  <si>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</si>
  <si>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</si>
  <si>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</si>
  <si>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</si>
  <si>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</si>
  <si>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</si>
  <si>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</si>
  <si>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</si>
  <si>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</si>
  <si>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</si>
  <si>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</si>
  <si>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</si>
  <si>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</si>
  <si>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</si>
  <si>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</si>
  <si>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</si>
  <si>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</si>
  <si>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</si>
  <si>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</si>
  <si>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</si>
  <si>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</si>
  <si>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</si>
  <si>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</si>
  <si>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</si>
  <si>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</si>
  <si>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</si>
  <si>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</si>
  <si>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</si>
  <si>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</si>
  <si>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</si>
  <si>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</si>
  <si>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</si>
  <si>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</si>
  <si>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</si>
  <si>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</si>
  <si>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</si>
  <si>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</si>
  <si>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</si>
  <si>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</si>
  <si>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</si>
  <si>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</si>
  <si>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</si>
  <si>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</si>
  <si>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</si>
  <si>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</si>
  <si>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</si>
  <si>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</si>
  <si>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</si>
  <si>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</si>
  <si>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</si>
  <si>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</si>
  <si>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</si>
  <si>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</si>
  <si>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</si>
  <si>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</si>
  <si>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</si>
  <si>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</si>
  <si>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</si>
  <si>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</si>
  <si>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</si>
  <si>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</si>
  <si>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</si>
  <si>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</si>
  <si>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</si>
  <si>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</si>
  <si>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</si>
  <si>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</si>
  <si>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</si>
  <si>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</si>
  <si>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</si>
  <si>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</si>
  <si>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</si>
  <si>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</si>
  <si>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</si>
  <si>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</si>
  <si>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</si>
  <si>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</si>
  <si>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</si>
  <si>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</si>
  <si>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</si>
  <si>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</si>
  <si>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</si>
  <si>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</si>
  <si>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</si>
  <si>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</si>
  <si>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</si>
  <si>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</si>
  <si>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</si>
  <si>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</si>
  <si>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</si>
  <si>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</si>
  <si>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</si>
  <si>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</si>
  <si>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</si>
  <si>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</si>
  <si>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</si>
  <si>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</si>
  <si>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</si>
  <si>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</si>
  <si>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</si>
  <si>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</si>
  <si>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</si>
  <si>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</si>
  <si>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</si>
  <si>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</si>
  <si>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</si>
  <si>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</si>
  <si>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</si>
  <si>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</si>
  <si>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</si>
  <si>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</si>
  <si>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</si>
  <si>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</si>
  <si>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</si>
  <si>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</si>
  <si>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</si>
  <si>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</si>
  <si>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</si>
  <si>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</si>
  <si>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</si>
  <si>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</si>
  <si>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</si>
  <si>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</si>
  <si>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</si>
  <si>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</si>
  <si>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</si>
  <si>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</si>
  <si>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</si>
  <si>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</si>
  <si>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</si>
  <si>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</si>
  <si>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</si>
  <si>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</si>
  <si>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</si>
  <si>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</si>
  <si>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</si>
  <si>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</si>
  <si>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</si>
  <si>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</si>
  <si>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</si>
  <si>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</si>
  <si>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</si>
  <si>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</si>
  <si>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</si>
  <si>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</si>
  <si>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</si>
  <si>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</si>
  <si>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</si>
  <si>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</si>
  <si>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</si>
  <si>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</si>
  <si>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</si>
  <si>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</si>
  <si>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</si>
  <si>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</si>
  <si>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</si>
  <si>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</si>
  <si>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</si>
  <si>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</si>
  <si>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</si>
  <si>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</si>
  <si>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</si>
  <si>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</si>
  <si>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</si>
  <si>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</si>
  <si>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</si>
  <si>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</si>
  <si>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</si>
  <si>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</si>
  <si>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</si>
  <si>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</si>
  <si>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</si>
  <si>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</si>
  <si>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</si>
  <si>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</si>
  <si>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</si>
  <si>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</si>
  <si>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</si>
  <si>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</si>
  <si>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</si>
  <si>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</si>
  <si>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</si>
  <si>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</si>
  <si>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</si>
  <si>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</si>
  <si>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</si>
  <si>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</si>
  <si>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</si>
  <si>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</si>
  <si>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</si>
  <si>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</si>
  <si>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</si>
  <si>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</si>
  <si>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</si>
  <si>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</si>
  <si>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</si>
  <si>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</si>
  <si>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</si>
  <si>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</si>
  <si>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</si>
  <si>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</si>
  <si>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</si>
  <si>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</si>
  <si>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</si>
  <si>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</si>
  <si>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</si>
  <si>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</si>
  <si>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</si>
  <si>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</si>
  <si>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</si>
  <si>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</si>
  <si>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</si>
  <si>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</si>
  <si>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</si>
  <si>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</si>
  <si>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</si>
  <si>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</si>
  <si>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</si>
  <si>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</si>
  <si>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</si>
  <si>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</si>
  <si>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</si>
  <si>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</si>
  <si>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</si>
  <si>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</si>
  <si>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</si>
  <si>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</si>
  <si>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</si>
  <si>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</si>
  <si>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</si>
  <si>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</si>
  <si>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</si>
  <si>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</si>
  <si>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</si>
  <si>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</si>
  <si>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</si>
  <si>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</si>
  <si>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</si>
  <si>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</si>
  <si>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</si>
  <si>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</si>
  <si>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</si>
  <si>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</si>
  <si>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</si>
  <si>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</si>
  <si>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</si>
  <si>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</si>
  <si>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</si>
  <si>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</si>
  <si>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</si>
  <si>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</si>
  <si>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</si>
  <si>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</si>
  <si>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</si>
  <si>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</si>
  <si>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</si>
  <si>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</si>
  <si>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</si>
  <si>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</si>
  <si>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</si>
  <si>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</si>
  <si>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</si>
  <si>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</si>
  <si>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</si>
  <si>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</si>
  <si>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</si>
  <si>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</si>
  <si>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</si>
  <si>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</si>
  <si>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</si>
  <si>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</si>
  <si>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</si>
  <si>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</si>
  <si>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</si>
  <si>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</si>
  <si>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</si>
  <si>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</si>
  <si>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</si>
  <si>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</si>
  <si>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</si>
  <si>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</si>
  <si>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</si>
  <si>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</si>
  <si>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</si>
  <si>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</si>
  <si>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</si>
  <si>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</si>
  <si>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</si>
  <si>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</si>
  <si>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</si>
  <si>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</si>
  <si>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</si>
  <si>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</si>
  <si>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</si>
  <si>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</si>
  <si>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</si>
  <si>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</si>
  <si>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</si>
  <si>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</si>
  <si>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</si>
  <si>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</si>
  <si>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</si>
  <si>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</si>
  <si>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</si>
  <si>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</si>
  <si>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</si>
  <si>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</si>
  <si>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</si>
  <si>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</si>
  <si>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</si>
  <si>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</si>
  <si>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</si>
  <si>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</si>
  <si>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</si>
  <si>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</si>
  <si>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</si>
  <si>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</si>
  <si>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</si>
  <si>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</si>
  <si>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</si>
  <si>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</si>
  <si>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</si>
  <si>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</si>
  <si>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</si>
  <si>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</si>
  <si>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</si>
  <si>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</si>
  <si>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</si>
  <si>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</si>
  <si>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</si>
  <si>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</si>
  <si>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</si>
  <si>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</si>
  <si>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</si>
  <si>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</si>
  <si>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</si>
  <si>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</si>
  <si>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</si>
  <si>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</si>
  <si>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</si>
  <si>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</si>
  <si>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</si>
  <si>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</si>
  <si>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</si>
  <si>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</si>
  <si>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</si>
  <si>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</si>
  <si>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</si>
  <si>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</si>
  <si>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</si>
  <si>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</si>
  <si>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</si>
  <si>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</si>
  <si>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</si>
  <si>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</si>
  <si>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</si>
  <si>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</si>
  <si>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</si>
  <si>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</si>
  <si>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</si>
  <si>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</si>
  <si>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</si>
  <si>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</si>
  <si>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</si>
  <si>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</si>
  <si>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</si>
  <si>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</si>
  <si>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</si>
  <si>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</si>
  <si>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</si>
  <si>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</si>
  <si>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</si>
  <si>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</si>
  <si>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</si>
  <si>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</si>
  <si>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</si>
  <si>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</si>
  <si>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</si>
  <si>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</si>
  <si>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</si>
  <si>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</si>
  <si>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</si>
  <si>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</si>
  <si>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</si>
  <si>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</si>
  <si>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</si>
  <si>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</si>
  <si>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</si>
  <si>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</si>
  <si>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</si>
  <si>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</si>
  <si>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</si>
  <si>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</si>
  <si>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</si>
  <si>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</si>
  <si>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</si>
  <si>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</si>
  <si>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</si>
  <si>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</si>
  <si>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</si>
  <si>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</si>
  <si>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</si>
  <si>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</si>
  <si>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</si>
  <si>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</si>
  <si>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</si>
  <si>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</si>
  <si>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</si>
  <si>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</si>
  <si>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</si>
  <si>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</si>
  <si>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</si>
  <si>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</si>
  <si>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</si>
  <si>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</si>
  <si>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</si>
  <si>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</si>
  <si>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</si>
  <si>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</si>
  <si>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</si>
  <si>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</si>
  <si>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</si>
  <si>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</si>
  <si>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</si>
  <si>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</si>
  <si>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</si>
  <si>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</si>
  <si>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</si>
  <si>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</si>
  <si>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</si>
  <si>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</si>
  <si>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</si>
  <si>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</si>
  <si>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</si>
  <si>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</si>
  <si>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</si>
  <si>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</si>
  <si>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</si>
  <si>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</si>
  <si>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</si>
  <si>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</si>
  <si>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</si>
  <si>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</si>
  <si>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</si>
  <si>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</si>
  <si>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</si>
  <si>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</si>
  <si>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</si>
  <si>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</si>
  <si>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</si>
  <si>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</si>
  <si>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</si>
  <si>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</si>
  <si>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</si>
  <si>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</si>
  <si>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</si>
  <si>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</si>
  <si>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</si>
  <si>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</si>
  <si>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</si>
  <si>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</si>
  <si>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</si>
  <si>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</si>
  <si>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</si>
  <si>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</si>
  <si>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</si>
  <si>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</si>
  <si>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</si>
  <si>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</si>
  <si>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</si>
  <si>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</si>
  <si>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</si>
  <si>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</si>
  <si>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</si>
  <si>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</si>
  <si>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</si>
  <si>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</si>
  <si>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</si>
  <si>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</si>
  <si>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</si>
  <si>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</si>
  <si>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</si>
  <si>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</si>
  <si>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</si>
  <si>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</si>
  <si>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</si>
  <si>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</si>
  <si>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</si>
  <si>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</si>
  <si>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</si>
  <si>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</si>
  <si>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</si>
  <si>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</si>
  <si>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</si>
  <si>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</si>
  <si>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</si>
  <si>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</si>
  <si>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</si>
  <si>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</si>
  <si>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</si>
  <si>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</si>
  <si>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</si>
  <si>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</si>
  <si>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</si>
  <si>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</si>
  <si>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</si>
  <si>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</si>
  <si>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</si>
  <si>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</si>
  <si>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</si>
  <si>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</si>
  <si>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</si>
  <si>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</si>
  <si>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</si>
  <si>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</si>
  <si>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</si>
  <si>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</si>
  <si>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</si>
  <si>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</si>
  <si>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</si>
  <si>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</si>
  <si>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</si>
  <si>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</si>
  <si>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</si>
  <si>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</si>
  <si>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</si>
  <si>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</si>
  <si>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</si>
  <si>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</si>
  <si>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</si>
  <si>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</si>
  <si>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</si>
  <si>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</si>
  <si>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</si>
  <si>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</si>
  <si>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</si>
  <si>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</si>
  <si>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</si>
  <si>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</si>
  <si>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</si>
  <si>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</si>
  <si>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</si>
  <si>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</si>
  <si>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</si>
  <si>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</si>
  <si>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</si>
  <si>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</si>
  <si>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</si>
  <si>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</si>
  <si>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</si>
  <si>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</si>
  <si>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</si>
  <si>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</si>
  <si>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</si>
  <si>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</si>
  <si>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</si>
  <si>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</si>
  <si>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</si>
  <si>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</si>
  <si>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</si>
  <si>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</si>
  <si>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</si>
  <si>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</si>
  <si>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</si>
  <si>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</si>
  <si>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</si>
  <si>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</si>
  <si>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</si>
  <si>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</si>
  <si>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</si>
  <si>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</si>
  <si>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</si>
  <si>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</si>
  <si>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</si>
  <si>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</si>
  <si>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</si>
  <si>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</si>
  <si>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</si>
  <si>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</si>
  <si>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</si>
  <si>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</si>
  <si>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</si>
  <si>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</si>
  <si>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</si>
  <si>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</si>
  <si>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</si>
  <si>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</si>
  <si>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</si>
  <si>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</si>
  <si>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</si>
  <si>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</si>
  <si>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</si>
  <si>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</si>
  <si>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</si>
  <si>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</si>
  <si>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</si>
  <si>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</si>
  <si>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</si>
  <si>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</si>
  <si>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</si>
  <si>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</si>
  <si>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</si>
  <si>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</si>
  <si>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</si>
  <si>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</si>
  <si>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</si>
  <si>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</si>
  <si>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</si>
  <si>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</si>
  <si>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</si>
  <si>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</si>
  <si>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</si>
  <si>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</si>
  <si>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</si>
  <si>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</si>
  <si>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</si>
  <si>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</si>
  <si>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</si>
  <si>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</si>
  <si>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</si>
  <si>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</si>
  <si>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</si>
  <si>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</si>
  <si>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</si>
  <si>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</si>
  <si>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</si>
  <si>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</si>
  <si>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</si>
  <si>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</si>
  <si>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</si>
  <si>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</si>
  <si>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</si>
  <si>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</si>
  <si>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</si>
  <si>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</si>
  <si>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</si>
  <si>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</si>
  <si>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</si>
  <si>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</si>
  <si>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</si>
  <si>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</si>
  <si>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</si>
  <si>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</si>
  <si>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</si>
  <si>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</si>
  <si>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</si>
  <si>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</si>
  <si>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</si>
  <si>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</si>
  <si>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</si>
  <si>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</si>
  <si>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</si>
  <si>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</si>
  <si>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</si>
  <si>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</si>
  <si>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</si>
  <si>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</si>
  <si>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</si>
  <si>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</si>
  <si>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</si>
  <si>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</si>
  <si>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</si>
  <si>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</si>
  <si>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</si>
  <si>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</si>
  <si>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</si>
  <si>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</si>
  <si>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</si>
  <si>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</si>
  <si>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</si>
  <si>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</si>
  <si>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</si>
  <si>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</si>
  <si>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</si>
  <si>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</si>
  <si>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</si>
  <si>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</si>
  <si>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</si>
  <si>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</si>
  <si>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</si>
  <si>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</si>
  <si>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</si>
  <si>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</si>
  <si>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</si>
  <si>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</si>
  <si>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</si>
  <si>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</si>
  <si>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</si>
  <si>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</si>
  <si>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</si>
  <si>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</si>
  <si>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</si>
  <si>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</si>
  <si>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</si>
  <si>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</si>
  <si>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</si>
  <si>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</si>
  <si>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</si>
  <si>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</si>
  <si>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</si>
  <si>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</si>
  <si>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</si>
  <si>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</si>
  <si>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</si>
  <si>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</si>
  <si>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</si>
  <si>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</si>
  <si>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</si>
  <si>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</si>
  <si>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</si>
  <si>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</si>
  <si>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</si>
  <si>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</si>
  <si>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</si>
  <si>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</si>
  <si>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</si>
  <si>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</si>
  <si>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</si>
  <si>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</si>
  <si>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</si>
  <si>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</si>
  <si>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</si>
  <si>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</si>
  <si>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</si>
  <si>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</si>
  <si>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</si>
  <si>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</si>
  <si>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</si>
  <si>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</si>
  <si>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</si>
  <si>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</si>
  <si>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</si>
  <si>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</si>
  <si>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</si>
  <si>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</si>
  <si>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</si>
  <si>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</si>
  <si>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</si>
  <si>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</si>
  <si>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</si>
  <si>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</si>
  <si>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</si>
  <si>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</si>
  <si>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</si>
  <si>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</si>
  <si>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</si>
  <si>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</si>
  <si>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</si>
  <si>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</si>
  <si>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</si>
  <si>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</si>
  <si>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</si>
  <si>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</si>
  <si>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</si>
  <si>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</si>
  <si>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</si>
  <si>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</si>
  <si>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</si>
  <si>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</si>
  <si>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</si>
  <si>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</si>
  <si>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</si>
  <si>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</si>
  <si>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</si>
  <si>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</si>
  <si>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</si>
  <si>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</si>
  <si>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</si>
  <si>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</si>
  <si>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</si>
  <si>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</si>
  <si>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</si>
  <si>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</si>
  <si>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</si>
  <si>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</si>
  <si>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</si>
  <si>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</si>
  <si>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</si>
  <si>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</si>
  <si>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</si>
  <si>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</si>
  <si>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</si>
  <si>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</si>
  <si>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</si>
  <si>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</si>
  <si>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</si>
  <si>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</si>
  <si>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</si>
  <si>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</si>
  <si>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</si>
  <si>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</si>
  <si>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</si>
  <si>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</si>
  <si>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</si>
  <si>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</si>
  <si>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</si>
  <si>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</si>
  <si>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</si>
  <si>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</si>
  <si>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</si>
  <si>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</si>
  <si>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</si>
  <si>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</si>
  <si>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</si>
  <si>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</si>
  <si>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</si>
  <si>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</si>
  <si>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</si>
  <si>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</si>
  <si>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</si>
  <si>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</si>
  <si>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</si>
  <si>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</si>
  <si>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</si>
  <si>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</si>
  <si>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</si>
  <si>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</si>
  <si>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</si>
  <si>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</si>
  <si>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</si>
  <si>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</si>
  <si>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</si>
  <si>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</si>
  <si>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</si>
  <si>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</si>
  <si>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</si>
  <si>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</si>
  <si>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</si>
  <si>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</si>
  <si>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</si>
  <si>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</si>
  <si>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</si>
  <si>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</si>
  <si>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</si>
  <si>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</si>
  <si>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</si>
  <si>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</si>
  <si>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</si>
  <si>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</si>
  <si>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</si>
  <si>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</si>
  <si>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</si>
  <si>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</si>
  <si>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</si>
  <si>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</si>
  <si>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</si>
  <si>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</si>
  <si>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</si>
  <si>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</si>
  <si>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</si>
  <si>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</si>
  <si>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</si>
  <si>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</si>
  <si>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</si>
  <si>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</si>
  <si>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</si>
  <si>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</si>
  <si>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</si>
  <si>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</si>
  <si>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</si>
  <si>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</si>
  <si>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</si>
  <si>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</si>
  <si>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</si>
  <si>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</si>
  <si>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</si>
  <si>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</si>
  <si>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</si>
  <si>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</si>
  <si>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</si>
  <si>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</si>
  <si>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</si>
  <si>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</si>
  <si>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</si>
  <si>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</si>
  <si>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</si>
  <si>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</si>
  <si>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</si>
  <si>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</si>
  <si>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</si>
  <si>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</si>
  <si>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</si>
  <si>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</si>
  <si>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</si>
  <si>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</si>
  <si>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</si>
  <si>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</si>
  <si>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</si>
  <si>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</si>
  <si>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</si>
  <si>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</si>
  <si>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</si>
  <si>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</si>
  <si>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</si>
  <si>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</si>
  <si>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</si>
  <si>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</si>
  <si>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</si>
  <si>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</si>
  <si>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</si>
  <si>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</si>
  <si>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</si>
  <si>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</si>
  <si>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</si>
  <si>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</si>
  <si>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</si>
  <si>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</si>
  <si>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</si>
  <si>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</si>
  <si>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</si>
  <si>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</si>
  <si>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</si>
  <si>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</si>
  <si>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</si>
  <si>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</si>
  <si>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</si>
  <si>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</si>
  <si>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</si>
  <si>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</si>
  <si>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</si>
  <si>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</si>
  <si>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</si>
  <si>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</si>
  <si>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</si>
  <si>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</si>
  <si>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</si>
  <si>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</si>
  <si>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</si>
  <si>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</si>
  <si>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</si>
  <si>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</si>
  <si>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</si>
  <si>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</si>
  <si>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</si>
  <si>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</si>
  <si>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</si>
  <si>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</si>
  <si>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</si>
  <si>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</si>
  <si>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</si>
  <si>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</si>
  <si>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</si>
  <si>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</si>
  <si>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</si>
  <si>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</si>
  <si>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</si>
  <si>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</si>
  <si>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</si>
  <si>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</si>
  <si>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</si>
  <si>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</si>
  <si>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</si>
  <si>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</si>
  <si>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</si>
  <si>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</si>
  <si>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</si>
  <si>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</si>
  <si>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</si>
  <si>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</si>
  <si>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</si>
  <si>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</si>
  <si>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</si>
  <si>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</si>
  <si>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</si>
  <si>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</si>
  <si>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</si>
  <si>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</si>
  <si>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</si>
  <si>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</si>
  <si>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</si>
  <si>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</si>
  <si>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</si>
  <si>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</si>
  <si>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</si>
  <si>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</si>
  <si>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</si>
  <si>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</si>
  <si>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</si>
  <si>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</si>
  <si>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</si>
  <si>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</si>
  <si>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</si>
  <si>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</si>
  <si>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</si>
  <si>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</si>
  <si>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</si>
  <si>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</si>
  <si>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</si>
  <si>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</si>
  <si>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</si>
  <si>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</si>
  <si>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</si>
  <si>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</si>
  <si>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</si>
  <si>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</si>
  <si>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</si>
  <si>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</si>
  <si>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</si>
  <si>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</si>
  <si>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</si>
  <si>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</si>
  <si>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</si>
  <si>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</si>
  <si>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</si>
  <si>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</si>
  <si>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</si>
  <si>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</si>
  <si>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</si>
  <si>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</si>
  <si>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</si>
  <si>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</si>
  <si>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</si>
  <si>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</si>
  <si>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</si>
  <si>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</si>
  <si>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</si>
  <si>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</si>
  <si>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</si>
  <si>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</si>
  <si>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</si>
  <si>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</si>
  <si>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</si>
  <si>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</si>
  <si>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</si>
  <si>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</si>
  <si>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</si>
  <si>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</si>
  <si>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</si>
  <si>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</si>
  <si>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</si>
  <si>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</si>
  <si>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</si>
  <si>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</si>
  <si>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</si>
  <si>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</si>
  <si>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</si>
  <si>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</si>
  <si>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</si>
  <si>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</si>
  <si>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</si>
  <si>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</si>
  <si>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</si>
  <si>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</si>
  <si>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</si>
  <si>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</si>
  <si>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</si>
  <si>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</si>
  <si>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</si>
  <si>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</si>
  <si>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</si>
  <si>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</si>
  <si>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</si>
  <si>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</si>
  <si>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</si>
  <si>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</si>
  <si>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</si>
  <si>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</si>
  <si>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</si>
  <si>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</si>
  <si>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</si>
  <si>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</si>
  <si>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</si>
  <si>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</si>
  <si>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</si>
  <si>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</si>
  <si>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</si>
  <si>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</si>
  <si>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</si>
  <si>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</si>
  <si>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</si>
  <si>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</si>
  <si>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</si>
  <si>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</si>
  <si>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</si>
  <si>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</si>
  <si>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</si>
  <si>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</si>
  <si>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</si>
  <si>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</si>
  <si>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</si>
  <si>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</si>
  <si>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</si>
  <si>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</si>
  <si>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</si>
  <si>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</si>
  <si>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</si>
  <si>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</si>
  <si>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</si>
  <si>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</si>
  <si>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</si>
  <si>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</si>
  <si>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</si>
  <si>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</si>
  <si>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</si>
  <si>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</si>
  <si>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</si>
  <si>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</si>
  <si>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</si>
  <si>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</si>
  <si>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</si>
  <si>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</si>
  <si>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</si>
  <si>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</si>
  <si>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</si>
  <si>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</si>
  <si>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</si>
  <si>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</si>
  <si>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</si>
  <si>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</si>
  <si>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</si>
  <si>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</si>
  <si>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</si>
  <si>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</si>
  <si>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</si>
  <si>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</si>
  <si>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</si>
  <si>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</si>
  <si>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</si>
  <si>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</si>
  <si>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</si>
  <si>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</si>
  <si>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</si>
  <si>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</si>
  <si>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</si>
  <si>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</si>
  <si>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</si>
  <si>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</si>
  <si>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</si>
  <si>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</si>
  <si>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</si>
  <si>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</si>
  <si>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</si>
  <si>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</si>
  <si>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</si>
  <si>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</si>
  <si>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</si>
  <si>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</si>
  <si>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</si>
  <si>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</si>
  <si>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</si>
  <si>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</si>
  <si>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</si>
  <si>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</si>
  <si>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</si>
  <si>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</si>
  <si>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</si>
  <si>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</si>
  <si>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</si>
  <si>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</si>
  <si>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</si>
  <si>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</si>
  <si>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</si>
  <si>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</si>
  <si>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</si>
  <si>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</si>
  <si>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</si>
  <si>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</si>
  <si>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</si>
  <si>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</si>
  <si>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</si>
  <si>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</si>
  <si>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</si>
  <si>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</si>
  <si>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</si>
  <si>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</si>
  <si>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</si>
  <si>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</si>
  <si>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</si>
  <si>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</si>
  <si>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</si>
  <si>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</si>
  <si>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</si>
  <si>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</si>
  <si>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</si>
  <si>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</si>
  <si>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</si>
  <si>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</si>
  <si>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</si>
  <si>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</si>
  <si>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</si>
  <si>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</si>
  <si>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</si>
  <si>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</si>
  <si>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</si>
  <si>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</si>
  <si>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</si>
  <si>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</si>
  <si>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</si>
  <si>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</si>
  <si>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</si>
  <si>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</si>
  <si>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</si>
  <si>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</si>
  <si>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</si>
  <si>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</si>
  <si>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</si>
  <si>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</si>
  <si>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</si>
  <si>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</si>
  <si>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</si>
  <si>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</si>
  <si>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</si>
  <si>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</si>
  <si>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</si>
  <si>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</si>
  <si>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</si>
  <si>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</si>
  <si>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</si>
  <si>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</si>
  <si>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</si>
  <si>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</si>
  <si>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</si>
  <si>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</si>
  <si>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</si>
  <si>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</si>
  <si>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</si>
  <si>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</si>
  <si>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</si>
  <si>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</si>
  <si>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</si>
  <si>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</si>
  <si>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</si>
  <si>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</si>
  <si>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</si>
  <si>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</si>
  <si>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</si>
  <si>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</si>
  <si>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</si>
  <si>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</si>
  <si>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</si>
  <si>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</si>
  <si>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</si>
  <si>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</si>
  <si>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</si>
  <si>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</si>
  <si>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</si>
  <si>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</si>
  <si>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</si>
  <si>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</si>
  <si>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</si>
  <si>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</si>
  <si>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</si>
  <si>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</si>
  <si>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</si>
  <si>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</si>
  <si>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</si>
  <si>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</si>
  <si>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</si>
  <si>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</si>
  <si>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</si>
  <si>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</si>
  <si>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</si>
  <si>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</si>
  <si>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</si>
  <si>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</si>
  <si>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</si>
  <si>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</si>
  <si>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</si>
  <si>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</si>
  <si>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</si>
  <si>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</si>
  <si>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</si>
  <si>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</si>
  <si>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</si>
  <si>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</si>
  <si>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</si>
  <si>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</si>
  <si>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</si>
  <si>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</si>
  <si>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</si>
  <si>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</si>
  <si>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</si>
  <si>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</si>
  <si>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</si>
  <si>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</si>
  <si>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</si>
  <si>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</si>
  <si>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</si>
  <si>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</si>
  <si>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</si>
  <si>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</si>
  <si>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</si>
  <si>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</si>
  <si>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</si>
  <si>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</si>
  <si>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</si>
  <si>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</si>
  <si>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</si>
  <si>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</si>
  <si>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</si>
  <si>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</si>
  <si>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</si>
  <si>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</si>
  <si>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</si>
  <si>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</si>
  <si>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</si>
  <si>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</si>
  <si>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</si>
  <si>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</si>
  <si>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</si>
  <si>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</si>
  <si>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</si>
  <si>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</si>
  <si>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</si>
  <si>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</si>
  <si>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</si>
  <si>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</si>
  <si>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</si>
  <si>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</si>
  <si>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</si>
  <si>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</si>
  <si>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</si>
  <si>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</si>
  <si>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</si>
  <si>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</si>
  <si>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</si>
  <si>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</si>
  <si>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</si>
  <si>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</si>
  <si>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</si>
  <si>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</si>
  <si>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</si>
  <si>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</si>
  <si>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</si>
  <si>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</si>
  <si>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</si>
  <si>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</si>
  <si>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</si>
  <si>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</si>
  <si>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</si>
  <si>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</si>
  <si>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</si>
  <si>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</si>
  <si>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</si>
  <si>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</si>
  <si>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</si>
  <si>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</si>
  <si>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</si>
  <si>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</si>
  <si>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</si>
  <si>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</si>
  <si>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</si>
  <si>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</si>
  <si>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</si>
  <si>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</si>
  <si>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</si>
  <si>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</si>
  <si>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</si>
  <si>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</si>
  <si>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</si>
  <si>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</si>
  <si>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</si>
  <si>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</si>
  <si>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</si>
  <si>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</si>
  <si>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</si>
  <si>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</si>
  <si>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</si>
  <si>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</si>
  <si>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</si>
  <si>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</si>
  <si>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</si>
  <si>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</si>
  <si>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</si>
  <si>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</si>
  <si>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</si>
  <si>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</si>
  <si>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</si>
  <si>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</si>
  <si>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</si>
  <si>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</si>
  <si>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</si>
  <si>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</si>
  <si>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</si>
  <si>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</si>
  <si>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</si>
  <si>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</si>
  <si>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</si>
  <si>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</si>
  <si>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</si>
  <si>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</si>
  <si>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</si>
  <si>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</si>
  <si>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</si>
  <si>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</si>
  <si>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</si>
  <si>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</si>
  <si>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</si>
  <si>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</si>
  <si>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</si>
  <si>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</si>
  <si>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</si>
  <si>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</si>
  <si>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</si>
  <si>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</si>
  <si>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</si>
  <si>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</si>
  <si>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</si>
  <si>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</si>
  <si>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</si>
  <si>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</si>
  <si>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</si>
  <si>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</si>
  <si>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</si>
  <si>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</si>
  <si>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</si>
  <si>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</si>
  <si>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</si>
  <si>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</si>
  <si>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</si>
  <si>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</si>
  <si>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</si>
  <si>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</si>
  <si>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</si>
  <si>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</si>
  <si>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</si>
  <si>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</si>
  <si>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</si>
  <si>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</si>
  <si>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</si>
  <si>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</si>
  <si>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</si>
  <si>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</si>
  <si>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</si>
  <si>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</si>
  <si>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</si>
  <si>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</si>
  <si>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</si>
  <si>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</si>
  <si>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</si>
  <si>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</si>
  <si>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</si>
  <si>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</si>
  <si>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</si>
  <si>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</si>
  <si>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</si>
  <si>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</si>
  <si>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</si>
  <si>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</si>
  <si>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</si>
  <si>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</si>
  <si>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</si>
  <si>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</si>
  <si>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</si>
  <si>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</si>
  <si>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</si>
  <si>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</si>
  <si>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</si>
  <si>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</si>
  <si>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</si>
  <si>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</si>
  <si>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</si>
  <si>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</si>
  <si>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</si>
  <si>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</si>
  <si>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</si>
  <si>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</si>
  <si>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</si>
  <si>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</si>
  <si>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</si>
  <si>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</si>
  <si>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</si>
  <si>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</si>
  <si>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</si>
  <si>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</si>
  <si>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</si>
  <si>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</si>
  <si>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</si>
  <si>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</si>
  <si>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</si>
  <si>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</si>
  <si>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</si>
  <si>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</si>
  <si>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</si>
  <si>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</si>
  <si>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</si>
  <si>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</si>
  <si>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</si>
  <si>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</si>
  <si>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</si>
  <si>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</si>
  <si>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</si>
  <si>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</si>
  <si>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</si>
  <si>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</si>
  <si>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</si>
  <si>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</si>
  <si>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</si>
  <si>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</si>
  <si>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</si>
  <si>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</si>
  <si>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</si>
  <si>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</si>
  <si>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</si>
  <si>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</si>
  <si>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</si>
  <si>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</si>
  <si>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</si>
  <si>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</si>
  <si>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</si>
  <si>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</si>
  <si>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</si>
  <si>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</si>
  <si>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</si>
  <si>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</si>
  <si>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</si>
  <si>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</si>
  <si>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</si>
  <si>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</si>
  <si>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</si>
  <si>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</si>
  <si>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</si>
  <si>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</si>
  <si>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</si>
  <si>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</si>
  <si>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</si>
  <si>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</si>
  <si>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</si>
  <si>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</si>
  <si>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</si>
  <si>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</si>
  <si>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</si>
  <si>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</si>
  <si>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</si>
  <si>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</si>
  <si>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</si>
  <si>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</si>
  <si>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</si>
  <si>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</si>
  <si>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</si>
  <si>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</si>
  <si>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</si>
  <si>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</si>
  <si>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</si>
  <si>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</si>
  <si>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</si>
  <si>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</si>
  <si>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</si>
  <si>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</si>
  <si>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</si>
  <si>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</si>
  <si>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</si>
  <si>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</si>
  <si>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</si>
  <si>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</si>
  <si>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</si>
  <si>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</si>
  <si>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</si>
  <si>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</si>
  <si>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</si>
  <si>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</si>
  <si>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</si>
  <si>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</si>
  <si>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</si>
  <si>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</si>
  <si>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</si>
  <si>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</si>
  <si>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</si>
  <si>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</si>
  <si>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</si>
  <si>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</si>
  <si>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</si>
  <si>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</si>
  <si>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</si>
  <si>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</si>
  <si>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</si>
  <si>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</si>
  <si>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</si>
  <si>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</si>
  <si>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</si>
  <si>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</si>
  <si>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</si>
  <si>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</si>
  <si>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</si>
  <si>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</si>
  <si>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</si>
  <si>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</si>
  <si>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</si>
  <si>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</si>
  <si>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</si>
  <si>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</si>
  <si>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</si>
  <si>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</si>
  <si>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</si>
  <si>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</si>
  <si>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</si>
  <si>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</si>
  <si>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</si>
  <si>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</si>
  <si>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</si>
  <si>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</si>
  <si>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</si>
  <si>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</si>
  <si>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</si>
  <si>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</si>
  <si>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</si>
  <si>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</si>
  <si>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</si>
  <si>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</si>
  <si>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</si>
  <si>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</si>
  <si>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</si>
  <si>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</si>
  <si>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</si>
  <si>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</si>
  <si>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</si>
  <si>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</si>
  <si>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</si>
  <si>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</si>
  <si>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</si>
  <si>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</si>
  <si>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</si>
  <si>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</si>
  <si>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</si>
  <si>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</si>
  <si>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</si>
  <si>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</si>
  <si>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</si>
  <si>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</si>
  <si>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</si>
  <si>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</si>
  <si>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</si>
  <si>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</si>
  <si>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</si>
  <si>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</si>
  <si>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</si>
  <si>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</si>
  <si>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</si>
  <si>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</si>
  <si>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</si>
  <si>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</si>
  <si>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</si>
  <si>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</si>
  <si>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</si>
  <si>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</si>
  <si>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</si>
  <si>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</si>
  <si>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</si>
  <si>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</si>
  <si>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</si>
  <si>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</si>
  <si>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</si>
  <si>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</si>
  <si>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</si>
  <si>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</si>
  <si>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</si>
  <si>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</si>
  <si>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</si>
  <si>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</si>
  <si>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</si>
  <si>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</si>
  <si>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</si>
  <si>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</si>
  <si>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</si>
  <si>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</si>
  <si>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</si>
  <si>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</si>
  <si>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</si>
  <si>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</si>
  <si>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</si>
  <si>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</si>
  <si>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</si>
  <si>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</si>
  <si>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</si>
  <si>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</si>
  <si>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</si>
  <si>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</si>
  <si>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</si>
  <si>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</si>
  <si>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</si>
  <si>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</si>
  <si>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</si>
  <si>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</si>
  <si>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</si>
  <si>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</si>
  <si>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</si>
  <si>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</si>
  <si>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</si>
  <si>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</si>
  <si>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</si>
  <si>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</si>
  <si>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</si>
  <si>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</si>
  <si>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</si>
  <si>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</si>
  <si>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</si>
  <si>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</si>
  <si>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</si>
  <si>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</si>
  <si>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</si>
  <si>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</si>
  <si>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</si>
  <si>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</si>
  <si>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</si>
  <si>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</si>
  <si>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</si>
  <si>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</si>
  <si>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</si>
  <si>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</si>
  <si>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</si>
  <si>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</si>
  <si>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</si>
  <si>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</si>
  <si>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</si>
  <si>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</si>
  <si>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</si>
  <si>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</si>
  <si>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</si>
  <si>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</si>
  <si>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</si>
  <si>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</si>
  <si>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</si>
  <si>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</si>
  <si>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</si>
  <si>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</si>
  <si>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</si>
  <si>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</si>
  <si>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</si>
  <si>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</si>
  <si>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</si>
  <si>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</si>
  <si>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</si>
  <si>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</si>
  <si>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</si>
  <si>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</si>
  <si>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</si>
  <si>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</si>
  <si>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</si>
  <si>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</si>
  <si>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</si>
  <si>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</si>
  <si>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</si>
  <si>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</si>
  <si>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</si>
  <si>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</si>
  <si>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</si>
  <si>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</si>
  <si>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</si>
  <si>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</si>
  <si>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</si>
  <si>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</si>
  <si>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</si>
  <si>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</si>
  <si>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</si>
  <si>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</si>
  <si>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</si>
  <si>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</si>
  <si>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</si>
  <si>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</si>
  <si>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</si>
  <si>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</si>
  <si>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</si>
  <si>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</si>
  <si>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</si>
  <si>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</si>
  <si>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</si>
  <si>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</si>
  <si>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</si>
  <si>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</si>
  <si>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</si>
  <si>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</si>
  <si>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</si>
  <si>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</si>
  <si>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</si>
  <si>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</si>
  <si>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</si>
  <si>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</si>
  <si>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</si>
  <si>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</si>
  <si>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</si>
  <si>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</si>
  <si>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</si>
  <si>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</si>
  <si>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</si>
  <si>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</si>
  <si>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</si>
  <si>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</si>
  <si>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</si>
  <si>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</si>
  <si>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</si>
  <si>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</si>
  <si>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</si>
  <si>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</si>
  <si>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</si>
  <si>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</si>
  <si>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</si>
  <si>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</si>
  <si>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</si>
  <si>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</si>
  <si>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</si>
  <si>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</si>
  <si>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</si>
  <si>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</si>
  <si>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</si>
  <si>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</si>
  <si>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</si>
  <si>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</si>
  <si>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</si>
  <si>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</si>
  <si>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</si>
  <si>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</si>
  <si>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</si>
  <si>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</si>
  <si>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</si>
  <si>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</si>
  <si>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</si>
  <si>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</si>
  <si>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</si>
  <si>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</si>
  <si>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</si>
  <si>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</si>
  <si>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</si>
  <si>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</si>
  <si>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</si>
  <si>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</si>
  <si>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</si>
  <si>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</si>
  <si>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</si>
  <si>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</si>
  <si>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</si>
  <si>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</si>
  <si>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</si>
  <si>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</si>
  <si>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</si>
  <si>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</si>
  <si>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</si>
  <si>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</si>
  <si>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</si>
  <si>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</si>
  <si>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</si>
  <si>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</si>
  <si>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</si>
  <si>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</si>
  <si>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</si>
  <si>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</si>
  <si>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</si>
  <si>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</si>
  <si>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</si>
  <si>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</si>
  <si>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</si>
  <si>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</si>
  <si>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</si>
  <si>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</si>
  <si>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</si>
  <si>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</si>
  <si>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</si>
  <si>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</si>
  <si>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</si>
  <si>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</si>
  <si>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</si>
  <si>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</si>
  <si>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</si>
  <si>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</si>
  <si>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</si>
  <si>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</si>
  <si>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</si>
  <si>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</si>
  <si>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</si>
  <si>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</si>
  <si>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</si>
  <si>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</si>
  <si>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</si>
  <si>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</si>
  <si>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</si>
  <si>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</si>
  <si>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</si>
  <si>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</si>
  <si>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</si>
  <si>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</si>
  <si>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</si>
  <si>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</si>
  <si>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</si>
  <si>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</si>
  <si>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</si>
  <si>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</si>
  <si>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</si>
  <si>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</si>
  <si>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</si>
  <si>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</si>
  <si>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</si>
  <si>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</si>
  <si>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</si>
  <si>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</si>
  <si>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</si>
  <si>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</si>
  <si>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</si>
  <si>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</si>
  <si>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</si>
  <si>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</si>
  <si>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</si>
  <si>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</si>
  <si>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</si>
  <si>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</si>
  <si>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</si>
  <si>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</si>
  <si>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</si>
  <si>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</si>
  <si>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</si>
  <si>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</si>
  <si>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</si>
  <si>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</si>
  <si>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</si>
  <si>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</si>
  <si>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</si>
  <si>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</si>
  <si>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</si>
  <si>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</si>
  <si>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</si>
  <si>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</si>
  <si>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</si>
  <si>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</si>
  <si>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</si>
  <si>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</si>
  <si>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</si>
  <si>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</si>
  <si>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</si>
  <si>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</si>
  <si>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</si>
  <si>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</si>
  <si>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</si>
  <si>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</si>
  <si>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</si>
  <si>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</si>
  <si>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</si>
  <si>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</si>
  <si>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</si>
  <si>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</si>
  <si>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</si>
  <si>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</si>
  <si>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</si>
  <si>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</si>
  <si>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</si>
  <si>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</si>
  <si>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</si>
  <si>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</si>
  <si>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</si>
  <si>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</si>
  <si>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</si>
  <si>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</si>
  <si>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</si>
  <si>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</si>
  <si>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</si>
  <si>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</si>
  <si>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</si>
  <si>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</si>
  <si>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</si>
  <si>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</si>
  <si>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</si>
  <si>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</si>
  <si>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</si>
  <si>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</si>
  <si>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</si>
  <si>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</si>
  <si>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</si>
  <si>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</si>
  <si>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</si>
  <si>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</si>
  <si>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</si>
  <si>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</si>
  <si>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</si>
  <si>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</si>
  <si>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</si>
  <si>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</si>
  <si>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</si>
  <si>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</si>
  <si>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</si>
  <si>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</si>
  <si>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</si>
  <si>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</si>
  <si>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</si>
  <si>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</si>
  <si>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</si>
  <si>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</si>
  <si>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</si>
  <si>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</si>
  <si>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</si>
  <si>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</si>
  <si>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</si>
  <si>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</si>
  <si>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</si>
  <si>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</si>
  <si>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</si>
  <si>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</si>
  <si>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</si>
  <si>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</si>
  <si>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</si>
  <si>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</si>
  <si>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</si>
  <si>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</si>
  <si>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</si>
  <si>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</si>
  <si>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</si>
  <si>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</si>
  <si>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</si>
  <si>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</si>
  <si>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</si>
  <si>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</si>
  <si>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</si>
  <si>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</si>
  <si>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</si>
  <si>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</si>
  <si>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</si>
  <si>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</si>
  <si>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</si>
  <si>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</si>
  <si>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</si>
  <si>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</si>
  <si>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</si>
  <si>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</si>
  <si>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</si>
  <si>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</si>
  <si>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</si>
  <si>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</si>
  <si>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</si>
  <si>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</si>
  <si>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</si>
  <si>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</si>
  <si>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</si>
  <si>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</si>
  <si>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</si>
  <si>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</si>
  <si>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</si>
  <si>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</si>
  <si>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</si>
  <si>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</si>
  <si>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</si>
  <si>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</si>
  <si>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</si>
  <si>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</si>
  <si>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</si>
  <si>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</si>
  <si>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</si>
  <si>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</si>
  <si>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</si>
  <si>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</si>
  <si>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</si>
  <si>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</si>
  <si>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</si>
  <si>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</si>
  <si>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</si>
  <si>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</si>
  <si>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</si>
  <si>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</si>
  <si>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</si>
  <si>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</si>
  <si>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</si>
  <si>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</si>
  <si>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</si>
  <si>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</si>
  <si>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</si>
  <si>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</si>
  <si>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</si>
  <si>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</si>
  <si>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</si>
  <si>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</si>
  <si>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</si>
  <si>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</si>
  <si>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</si>
  <si>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</si>
  <si>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</si>
  <si>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</si>
  <si>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</si>
  <si>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</si>
  <si>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</si>
  <si>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</si>
  <si>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</si>
  <si>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</si>
  <si>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</si>
  <si>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</si>
  <si>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</si>
  <si>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</si>
  <si>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</si>
  <si>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</si>
  <si>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</si>
  <si>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</si>
  <si>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</si>
  <si>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</si>
  <si>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</si>
  <si>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</si>
  <si>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</si>
  <si>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</si>
  <si>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</si>
  <si>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</si>
  <si>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</si>
  <si>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</si>
  <si>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</si>
  <si>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</si>
  <si>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</si>
  <si>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</si>
  <si>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</si>
  <si>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</si>
  <si>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</si>
  <si>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</si>
  <si>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</si>
  <si>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</si>
  <si>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</si>
  <si>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</si>
  <si>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</si>
  <si>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</si>
  <si>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</si>
  <si>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</si>
  <si>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</si>
  <si>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</si>
  <si>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</si>
  <si>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</si>
  <si>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</si>
  <si>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</si>
  <si>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</si>
  <si>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</si>
  <si>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</si>
  <si>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</si>
  <si>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</si>
  <si>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</si>
  <si>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</si>
  <si>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</si>
  <si>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</si>
  <si>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</si>
  <si>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</si>
  <si>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</si>
  <si>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</si>
  <si>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</si>
  <si>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</si>
  <si>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</si>
  <si>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</si>
  <si>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</si>
  <si>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</si>
  <si>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</si>
  <si>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</si>
  <si>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</si>
  <si>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</si>
  <si>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</si>
  <si>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</si>
  <si>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</si>
  <si>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</si>
  <si>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</si>
  <si>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</si>
  <si>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</si>
  <si>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</si>
  <si>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</si>
  <si>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</si>
  <si>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</si>
  <si>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</si>
  <si>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</si>
  <si>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</si>
  <si>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</si>
  <si>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</si>
  <si>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</si>
  <si>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</si>
  <si>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</si>
  <si>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</si>
  <si>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</si>
  <si>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</si>
  <si>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</si>
  <si>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</si>
  <si>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</si>
  <si>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</si>
  <si>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</si>
  <si>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</si>
  <si>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</si>
  <si>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</si>
  <si>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</si>
  <si>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</si>
  <si>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</si>
  <si>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</si>
  <si>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</si>
  <si>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</si>
  <si>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</si>
  <si>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</si>
  <si>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</si>
  <si>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</si>
  <si>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</si>
  <si>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</si>
  <si>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</si>
  <si>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</si>
  <si>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</si>
  <si>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</si>
  <si>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</si>
  <si>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</si>
  <si>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</si>
  <si>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</si>
  <si>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</si>
  <si>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</si>
  <si>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</si>
  <si>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</si>
  <si>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</si>
  <si>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</si>
  <si>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</si>
  <si>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</si>
  <si>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</si>
  <si>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</si>
  <si>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</si>
  <si>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</si>
  <si>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</si>
  <si>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</si>
  <si>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</si>
  <si>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</si>
  <si>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</si>
  <si>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</si>
  <si>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</si>
  <si>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</si>
  <si>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</si>
  <si>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</si>
  <si>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</si>
  <si>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</si>
  <si>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</si>
  <si>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</si>
  <si>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</si>
  <si>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</si>
  <si>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</si>
  <si>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</si>
  <si>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</si>
  <si>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</si>
  <si>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</si>
  <si>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</si>
  <si>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</si>
  <si>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</si>
  <si>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</si>
  <si>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</si>
  <si>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</si>
  <si>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</si>
  <si>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</si>
  <si>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</si>
  <si>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</si>
  <si>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</si>
  <si>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</si>
  <si>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</si>
  <si>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</si>
  <si>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</si>
  <si>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</si>
  <si>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</si>
  <si>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</si>
  <si>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</si>
  <si>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</si>
  <si>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</si>
  <si>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</si>
  <si>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</si>
  <si>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</si>
  <si>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</si>
  <si>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</si>
  <si>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</si>
  <si>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</si>
  <si>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</si>
  <si>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</si>
  <si>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</si>
  <si>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</si>
  <si>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</si>
  <si>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</si>
  <si>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</si>
  <si>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</si>
  <si>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</si>
  <si>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</si>
  <si>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</si>
  <si>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</si>
  <si>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</si>
  <si>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</si>
  <si>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</si>
  <si>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</si>
  <si>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</si>
  <si>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</si>
  <si>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</si>
  <si>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</si>
  <si>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</si>
  <si>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</si>
  <si>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</si>
  <si>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</si>
  <si>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</si>
  <si>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</si>
  <si>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</si>
  <si>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</si>
  <si>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</si>
  <si>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</si>
  <si>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</si>
  <si>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</si>
  <si>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</si>
  <si>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</si>
  <si>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</si>
  <si>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</si>
  <si>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</si>
  <si>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</si>
  <si>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</si>
  <si>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</si>
  <si>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</si>
  <si>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</si>
  <si>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</si>
  <si>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</si>
  <si>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</si>
  <si>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</si>
  <si>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</si>
  <si>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</si>
  <si>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</si>
  <si>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</si>
  <si>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</si>
  <si>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</si>
  <si>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</si>
  <si>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</si>
  <si>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</si>
  <si>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</si>
  <si>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</si>
  <si>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</si>
  <si>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</si>
  <si>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</si>
  <si>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</si>
  <si>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</si>
  <si>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</si>
  <si>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</si>
  <si>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</si>
  <si>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</si>
  <si>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</si>
  <si>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</si>
  <si>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</si>
  <si>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</si>
  <si>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</si>
  <si>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</si>
  <si>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</si>
  <si>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</si>
  <si>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</si>
  <si>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</si>
  <si>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</si>
  <si>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</si>
  <si>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</si>
  <si>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</si>
  <si>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</si>
  <si>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</si>
  <si>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</si>
  <si>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</si>
  <si>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</si>
  <si>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</si>
  <si>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</si>
  <si>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</si>
  <si>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</si>
  <si>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</si>
  <si>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</si>
  <si>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</si>
  <si>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</si>
  <si>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</si>
  <si>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</si>
  <si>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</si>
  <si>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</si>
  <si>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</si>
  <si>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</si>
  <si>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</si>
  <si>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</si>
  <si>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</si>
  <si>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</si>
  <si>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</si>
  <si>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</si>
  <si>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</si>
  <si>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</si>
  <si>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</si>
  <si>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</si>
  <si>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</si>
  <si>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</si>
  <si>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</si>
  <si>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</si>
  <si>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</si>
  <si>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</si>
  <si>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</si>
  <si>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</si>
  <si>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</si>
  <si>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</si>
  <si>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</si>
  <si>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</si>
  <si>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</si>
  <si>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</si>
  <si>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</si>
  <si>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</si>
  <si>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</si>
  <si>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</si>
  <si>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</si>
  <si>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</si>
  <si>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</si>
  <si>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</si>
  <si>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</si>
  <si>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</si>
  <si>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</si>
  <si>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</si>
  <si>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</si>
  <si>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</si>
  <si>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</si>
  <si>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</si>
  <si>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</si>
  <si>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</si>
  <si>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</si>
  <si>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</si>
  <si>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</si>
  <si>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</si>
  <si>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</si>
  <si>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</si>
  <si>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</si>
  <si>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</si>
  <si>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</si>
  <si>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</si>
  <si>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</si>
  <si>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</si>
  <si>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</si>
  <si>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</si>
  <si>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</si>
  <si>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</si>
  <si>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</si>
  <si>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</si>
  <si>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</si>
  <si>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</si>
  <si>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</si>
  <si>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</si>
  <si>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</si>
  <si>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</si>
  <si>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</si>
  <si>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</si>
  <si>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</si>
  <si>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</si>
  <si>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</si>
  <si>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</si>
  <si>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</si>
  <si>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</si>
  <si>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</si>
  <si>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</si>
  <si>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</si>
  <si>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</si>
  <si>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</si>
  <si>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</si>
  <si>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</si>
  <si>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</si>
  <si>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</si>
  <si>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</si>
  <si>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</si>
  <si>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</si>
  <si>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</si>
  <si>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</si>
  <si>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</si>
  <si>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</si>
  <si>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</si>
  <si>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</si>
  <si>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</si>
  <si>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</si>
  <si>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</si>
  <si>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</si>
  <si>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</si>
  <si>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</si>
  <si>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</si>
  <si>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</si>
  <si>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</si>
  <si>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</si>
  <si>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</si>
  <si>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</si>
  <si>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</si>
  <si>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</si>
  <si>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</si>
  <si>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</si>
  <si>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</si>
  <si>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</si>
  <si>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</si>
  <si>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</si>
  <si>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</si>
  <si>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</si>
  <si>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</si>
  <si>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</si>
  <si>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</si>
  <si>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</si>
  <si>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</si>
  <si>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</si>
  <si>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</si>
  <si>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</si>
  <si>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</si>
  <si>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</si>
  <si>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</si>
  <si>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</si>
  <si>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</si>
  <si>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</si>
  <si>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</si>
  <si>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</si>
  <si>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</si>
  <si>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</si>
  <si>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</si>
  <si>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</si>
  <si>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</si>
  <si>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</si>
  <si>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</si>
  <si>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</si>
  <si>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</si>
  <si>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</si>
  <si>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</si>
  <si>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</si>
  <si>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</si>
  <si>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</si>
  <si>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</si>
  <si>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</si>
  <si>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</si>
  <si>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</si>
  <si>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</si>
  <si>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</si>
  <si>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</si>
  <si>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</si>
  <si>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</si>
  <si>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</si>
  <si>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</si>
  <si>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</si>
  <si>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</si>
  <si>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</si>
  <si>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</si>
  <si>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</si>
  <si>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</si>
  <si>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</si>
  <si>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</si>
  <si>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</si>
  <si>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</si>
  <si>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</si>
  <si>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</si>
  <si>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</si>
  <si>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</si>
  <si>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</si>
  <si>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</si>
  <si>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</si>
  <si>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</si>
  <si>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</si>
  <si>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</si>
  <si>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</si>
  <si>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</si>
  <si>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</si>
  <si>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</si>
  <si>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</si>
  <si>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</si>
  <si>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</si>
  <si>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</si>
  <si>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</si>
  <si>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</si>
  <si>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</si>
  <si>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</si>
  <si>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</si>
  <si>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</si>
  <si>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</si>
  <si>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</si>
  <si>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</si>
  <si>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</si>
  <si>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</si>
  <si>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</si>
  <si>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</si>
  <si>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</si>
  <si>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</si>
  <si>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</si>
  <si>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</si>
  <si>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</si>
  <si>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</si>
  <si>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</si>
  <si>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</si>
  <si>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</si>
  <si>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</si>
  <si>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</si>
  <si>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</si>
  <si>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</si>
  <si>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</si>
  <si>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</si>
  <si>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</si>
  <si>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</si>
  <si>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</si>
  <si>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</si>
  <si>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</si>
  <si>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</si>
  <si>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</si>
  <si>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</si>
  <si>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</si>
  <si>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</si>
  <si>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</si>
  <si>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</si>
  <si>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</si>
  <si>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</si>
  <si>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</si>
  <si>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</si>
  <si>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</si>
  <si>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</si>
  <si>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</si>
  <si>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</si>
  <si>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</si>
  <si>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</si>
  <si>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</si>
  <si>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</si>
  <si>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</si>
  <si>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</si>
  <si>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</si>
  <si>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</si>
  <si>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</si>
  <si>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</si>
  <si>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</si>
  <si>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</si>
  <si>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</si>
  <si>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</si>
  <si>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</si>
  <si>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</si>
  <si>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</si>
  <si>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</si>
  <si>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</si>
  <si>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</si>
  <si>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</si>
  <si>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</si>
  <si>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</si>
  <si>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</si>
  <si>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</si>
  <si>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</si>
  <si>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</si>
  <si>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</si>
  <si>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</si>
  <si>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</si>
  <si>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</si>
  <si>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</si>
  <si>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</si>
  <si>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</si>
  <si>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</si>
  <si>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</si>
  <si>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</si>
  <si>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</si>
  <si>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</si>
  <si>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</si>
  <si>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</si>
  <si>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</si>
  <si>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</si>
  <si>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</si>
  <si>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</si>
  <si>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</si>
  <si>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</si>
  <si>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</si>
  <si>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</si>
  <si>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</si>
  <si>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</si>
  <si>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</si>
  <si>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</si>
  <si>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</si>
  <si>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</si>
  <si>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</si>
  <si>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</si>
  <si>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</si>
  <si>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</si>
  <si>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</si>
  <si>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</si>
  <si>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</si>
  <si>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</si>
  <si>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</si>
  <si>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</si>
  <si>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</si>
  <si>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</si>
  <si>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</si>
  <si>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</si>
  <si>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</si>
  <si>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</si>
  <si>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</si>
  <si>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</si>
  <si>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</si>
  <si>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</si>
  <si>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</si>
  <si>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</si>
  <si>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</si>
  <si>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</si>
  <si>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</si>
  <si>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</si>
  <si>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</si>
  <si>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</si>
  <si>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</si>
  <si>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</si>
  <si>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</si>
  <si>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</si>
  <si>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</si>
  <si>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</si>
  <si>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</si>
  <si>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</si>
  <si>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</si>
  <si>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</si>
  <si>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</si>
  <si>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</si>
  <si>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</si>
  <si>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</si>
  <si>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</si>
  <si>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</si>
  <si>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</si>
  <si>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</si>
  <si>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</si>
  <si>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</si>
  <si>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</si>
  <si>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</si>
  <si>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</si>
  <si>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</si>
  <si>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</si>
  <si>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</si>
  <si>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</si>
  <si>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</si>
  <si>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</si>
  <si>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</si>
  <si>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</si>
  <si>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</si>
  <si>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</si>
  <si>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</si>
  <si>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</si>
  <si>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</si>
  <si>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</si>
  <si>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</si>
  <si>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</si>
  <si>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</si>
  <si>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</si>
  <si>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</si>
  <si>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</si>
  <si>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</si>
  <si>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</si>
  <si>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</si>
  <si>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</si>
  <si>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</si>
  <si>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</si>
  <si>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</si>
  <si>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</si>
  <si>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</si>
  <si>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</si>
  <si>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</si>
  <si>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</si>
  <si>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</si>
  <si>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</si>
  <si>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</si>
  <si>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</si>
  <si>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</si>
  <si>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</si>
  <si>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</si>
  <si>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</si>
  <si>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</si>
  <si>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</si>
  <si>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</si>
  <si>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</si>
  <si>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</si>
  <si>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</si>
  <si>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</si>
  <si>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</si>
  <si>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</si>
  <si>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</si>
  <si>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</si>
  <si>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</si>
  <si>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</si>
  <si>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</si>
  <si>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</si>
  <si>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</si>
  <si>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</si>
  <si>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</si>
  <si>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</si>
  <si>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</si>
  <si>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</si>
  <si>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</si>
  <si>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</si>
  <si>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</si>
  <si>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</si>
  <si>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</si>
  <si>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</si>
  <si>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</si>
  <si>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</si>
  <si>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</si>
  <si>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</si>
  <si>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</si>
  <si>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</si>
  <si>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</si>
  <si>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</si>
  <si>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</si>
  <si>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</si>
  <si>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</si>
  <si>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</si>
  <si>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</si>
  <si>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</si>
  <si>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</si>
  <si>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</si>
  <si>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</si>
  <si>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</si>
  <si>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</si>
  <si>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</si>
  <si>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</si>
  <si>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</si>
  <si>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</si>
  <si>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</si>
  <si>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</si>
  <si>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</si>
  <si>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</si>
  <si>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</si>
  <si>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</si>
  <si>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</si>
  <si>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</si>
  <si>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</si>
  <si>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</si>
  <si>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</si>
  <si>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</si>
  <si>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</si>
  <si>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</si>
  <si>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</si>
  <si>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</si>
  <si>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</si>
  <si>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</si>
  <si>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</si>
  <si>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</si>
  <si>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</si>
  <si>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</si>
  <si>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</si>
  <si>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</si>
  <si>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</si>
  <si>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</si>
  <si>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</si>
  <si>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</si>
  <si>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</si>
  <si>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</si>
  <si>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</si>
  <si>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</si>
  <si>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</si>
  <si>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</si>
  <si>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</si>
  <si>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</si>
  <si>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</si>
  <si>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</si>
  <si>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</si>
  <si>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</si>
  <si>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</si>
  <si>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</si>
  <si>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</si>
  <si>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</si>
  <si>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</si>
  <si>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</si>
  <si>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</si>
  <si>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</si>
  <si>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</si>
  <si>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</si>
  <si>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</si>
  <si>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</si>
  <si>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</si>
  <si>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</si>
  <si>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</si>
  <si>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</si>
  <si>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</si>
  <si>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</si>
  <si>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</si>
  <si>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</si>
  <si>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</si>
  <si>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</si>
  <si>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</si>
  <si>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</si>
  <si>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</si>
  <si>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</si>
  <si>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</si>
  <si>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</si>
  <si>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</si>
  <si>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</si>
  <si>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</si>
  <si>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</si>
  <si>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</si>
  <si>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</si>
  <si>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</si>
  <si>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</si>
  <si>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</si>
  <si>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</si>
  <si>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</si>
  <si>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</si>
  <si>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</si>
  <si>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</si>
  <si>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</si>
  <si>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</si>
  <si>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</si>
  <si>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</si>
  <si>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</si>
  <si>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</si>
  <si>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</si>
  <si>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</si>
  <si>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</si>
  <si>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</si>
  <si>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</si>
  <si>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</si>
  <si>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</si>
  <si>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</si>
  <si>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</si>
  <si>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</si>
  <si>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</si>
  <si>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</si>
  <si>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</si>
  <si>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</si>
  <si>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</si>
  <si>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</si>
  <si>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</si>
  <si>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</si>
  <si>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</si>
  <si>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</si>
  <si>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</si>
  <si>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</si>
  <si>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</si>
  <si>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</si>
  <si>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</si>
  <si>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</si>
  <si>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</si>
  <si>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</si>
  <si>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</si>
  <si>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</si>
  <si>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</si>
  <si>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</si>
  <si>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</si>
  <si>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</si>
  <si>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</si>
  <si>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</si>
  <si>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</si>
  <si>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</si>
  <si>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</si>
  <si>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</si>
  <si>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</si>
  <si>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</si>
  <si>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</si>
  <si>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</si>
  <si>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</si>
  <si>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</si>
  <si>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</si>
  <si>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</si>
  <si>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</si>
  <si>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</si>
  <si>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</si>
  <si>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</si>
  <si>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</si>
  <si>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</si>
  <si>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</si>
  <si>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</si>
  <si>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</si>
  <si>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</si>
  <si>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</si>
  <si>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</si>
  <si>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</si>
  <si>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</si>
  <si>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</si>
  <si>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</si>
  <si>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</si>
  <si>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</si>
  <si>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</si>
  <si>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</si>
  <si>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</si>
  <si>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</si>
  <si>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</si>
  <si>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</si>
  <si>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</si>
  <si>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</si>
  <si>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</si>
  <si>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</si>
  <si>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</si>
  <si>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</si>
  <si>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</si>
  <si>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</si>
  <si>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</si>
  <si>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</si>
  <si>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</si>
  <si>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</si>
  <si>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</si>
  <si>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</si>
  <si>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</si>
  <si>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</si>
  <si>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</si>
  <si>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</si>
  <si>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</si>
  <si>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</si>
  <si>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</si>
  <si>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</si>
  <si>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</si>
  <si>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</si>
  <si>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</si>
  <si>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</si>
  <si>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</si>
  <si>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</si>
  <si>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</si>
  <si>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</si>
  <si>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</si>
  <si>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</si>
  <si>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</si>
  <si>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</si>
  <si>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</si>
  <si>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</si>
  <si>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</si>
  <si>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</si>
  <si>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</si>
  <si>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</si>
  <si>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</si>
  <si>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</si>
  <si>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</si>
  <si>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</si>
  <si>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</si>
  <si>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</si>
  <si>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</si>
  <si>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</si>
  <si>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</si>
  <si>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</si>
  <si>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</si>
  <si>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</si>
  <si>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</si>
  <si>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</si>
  <si>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</si>
  <si>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</si>
  <si>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</si>
  <si>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</si>
  <si>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</si>
  <si>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</si>
  <si>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</si>
  <si>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</si>
  <si>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</si>
  <si>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</si>
  <si>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</si>
  <si>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</si>
  <si>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</si>
  <si>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</si>
  <si>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</si>
  <si>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</si>
  <si>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</si>
  <si>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</si>
  <si>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</si>
  <si>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</si>
  <si>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</si>
  <si>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</si>
  <si>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</si>
  <si>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</si>
  <si>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</si>
  <si>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</si>
  <si>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</si>
  <si>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</si>
  <si>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</si>
  <si>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</si>
  <si>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</si>
  <si>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</si>
  <si>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</si>
  <si>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</si>
  <si>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</si>
  <si>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</si>
  <si>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</si>
  <si>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</si>
  <si>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</si>
  <si>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</si>
  <si>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</si>
  <si>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</si>
  <si>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</si>
  <si>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</si>
  <si>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</si>
  <si>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</si>
  <si>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</si>
  <si>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</si>
  <si>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</si>
  <si>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</si>
  <si>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</si>
  <si>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</si>
  <si>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</si>
  <si>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</si>
  <si>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</si>
  <si>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</si>
  <si>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</si>
  <si>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</si>
  <si>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</si>
  <si>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</si>
  <si>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</si>
  <si>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</si>
  <si>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</si>
  <si>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</si>
  <si>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</si>
  <si>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</si>
  <si>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</si>
  <si>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</si>
  <si>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</si>
  <si>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</si>
  <si>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</si>
  <si>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</si>
  <si>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</si>
  <si>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</si>
  <si>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</si>
  <si>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</si>
  <si>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</si>
  <si>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</si>
  <si>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</si>
  <si>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</si>
  <si>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</si>
  <si>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</si>
  <si>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</si>
  <si>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</si>
  <si>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</si>
  <si>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</si>
  <si>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</si>
  <si>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</si>
  <si>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</si>
  <si>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</si>
  <si>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</si>
  <si>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</si>
  <si>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</si>
  <si>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</si>
  <si>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</si>
  <si>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</si>
  <si>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</si>
  <si>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</si>
  <si>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</si>
  <si>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</si>
  <si>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</si>
  <si>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</si>
  <si>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</si>
  <si>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</si>
  <si>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</si>
  <si>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</si>
  <si>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</si>
  <si>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</si>
  <si>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</si>
  <si>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</si>
  <si>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</si>
  <si>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</si>
  <si>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</si>
  <si>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</si>
  <si>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</si>
  <si>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</si>
  <si>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</si>
  <si>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</si>
  <si>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</si>
  <si>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</si>
  <si>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</si>
  <si>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</si>
  <si>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</si>
  <si>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</si>
  <si>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</si>
  <si>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</si>
  <si>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</si>
  <si>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</si>
  <si>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</si>
  <si>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</si>
  <si>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</si>
  <si>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</si>
  <si>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</si>
  <si>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</si>
  <si>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</si>
  <si>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</si>
  <si>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</si>
  <si>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</si>
  <si>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</si>
  <si>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</si>
  <si>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</si>
  <si>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</si>
  <si>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</si>
  <si>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</si>
  <si>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</si>
  <si>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</si>
  <si>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</si>
  <si>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</si>
  <si>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</si>
  <si>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</si>
  <si>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</si>
  <si>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</si>
  <si>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</si>
  <si>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</si>
  <si>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</si>
  <si>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</si>
  <si>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</si>
  <si>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</si>
  <si>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</si>
  <si>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</si>
  <si>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</si>
  <si>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</si>
  <si>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</si>
  <si>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</si>
  <si>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</si>
  <si>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</si>
  <si>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</si>
  <si>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</si>
  <si>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</si>
  <si>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</si>
  <si>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</si>
  <si>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</si>
  <si>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</si>
  <si>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</si>
  <si>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</si>
  <si>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</si>
  <si>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</si>
  <si>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</si>
  <si>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</si>
  <si>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</si>
  <si>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</si>
  <si>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</si>
  <si>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</si>
  <si>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</si>
  <si>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</si>
  <si>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</si>
  <si>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</si>
  <si>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</si>
  <si>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</si>
  <si>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</si>
  <si>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</si>
  <si>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</si>
  <si>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</si>
  <si>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</si>
  <si>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</si>
  <si>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</si>
  <si>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</si>
  <si>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</si>
  <si>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</si>
  <si>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</si>
  <si>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</si>
  <si>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</si>
  <si>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</si>
  <si>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</si>
  <si>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</si>
  <si>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</si>
  <si>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</si>
  <si>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</si>
  <si>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</si>
  <si>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</si>
  <si>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</si>
  <si>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</si>
  <si>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</si>
  <si>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</si>
  <si>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</si>
  <si>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</si>
  <si>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</si>
  <si>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</si>
  <si>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</si>
  <si>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</si>
  <si>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</si>
  <si>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</si>
  <si>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</si>
  <si>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</si>
  <si>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</si>
  <si>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</si>
  <si>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</si>
  <si>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</si>
  <si>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</si>
  <si>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</si>
  <si>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</si>
  <si>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</si>
  <si>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</si>
  <si>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</si>
  <si>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</si>
  <si>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</si>
  <si>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</si>
  <si>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</si>
  <si>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</si>
  <si>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</si>
  <si>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</si>
  <si>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</si>
  <si>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</si>
  <si>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</si>
  <si>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</si>
  <si>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</si>
  <si>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</si>
  <si>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</si>
  <si>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</si>
  <si>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</si>
  <si>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</si>
  <si>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</si>
  <si>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</si>
  <si>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</si>
  <si>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</si>
  <si>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</si>
  <si>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</si>
  <si>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</si>
  <si>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</si>
  <si>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</si>
  <si>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</si>
  <si>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</si>
  <si>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</si>
  <si>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</si>
  <si>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</si>
  <si>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</si>
  <si>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</si>
  <si>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</si>
  <si>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</si>
  <si>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</si>
  <si>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</si>
  <si>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</si>
  <si>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</si>
  <si>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</si>
  <si>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</si>
  <si>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</si>
  <si>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</si>
  <si>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</si>
  <si>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</si>
  <si>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</si>
  <si>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</si>
  <si>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</si>
  <si>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</si>
  <si>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</si>
  <si>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</si>
  <si>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</si>
  <si>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</si>
  <si>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</si>
  <si>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</si>
  <si>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</si>
  <si>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</si>
  <si>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</si>
  <si>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</si>
  <si>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</si>
  <si>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</si>
  <si>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</si>
  <si>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</si>
  <si>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</si>
  <si>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</si>
  <si>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</si>
  <si>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</si>
  <si>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</si>
  <si>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</si>
  <si>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</si>
  <si>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</si>
  <si>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</si>
  <si>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</si>
  <si>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</si>
  <si>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</si>
  <si>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</si>
  <si>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</si>
  <si>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</si>
  <si>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</si>
  <si>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</si>
  <si>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</si>
  <si>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</si>
  <si>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</si>
  <si>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</si>
  <si>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</si>
  <si>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</si>
  <si>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</si>
  <si>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</si>
  <si>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</si>
  <si>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</si>
  <si>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</si>
  <si>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</si>
  <si>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</si>
  <si>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</si>
  <si>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</si>
  <si>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</si>
  <si>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</si>
  <si>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</si>
  <si>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</si>
  <si>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</si>
  <si>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</si>
  <si>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</si>
  <si>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</si>
  <si>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</si>
  <si>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</si>
  <si>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</si>
  <si>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</si>
  <si>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</si>
  <si>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</si>
  <si>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</si>
  <si>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</si>
  <si>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</si>
  <si>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</si>
  <si>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</si>
  <si>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</si>
  <si>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</si>
  <si>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</si>
  <si>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</si>
  <si>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</si>
  <si>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</si>
  <si>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</si>
  <si>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</si>
  <si>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</si>
  <si>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</si>
  <si>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</si>
  <si>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</si>
  <si>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</si>
  <si>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</si>
  <si>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</si>
  <si>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</si>
  <si>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</si>
  <si>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</si>
  <si>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</si>
  <si>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</si>
  <si>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</si>
  <si>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</si>
  <si>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</si>
  <si>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</si>
  <si>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</si>
  <si>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</si>
  <si>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</si>
  <si>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</si>
  <si>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</si>
  <si>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</si>
  <si>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</si>
  <si>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</si>
  <si>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</si>
  <si>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</si>
  <si>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</si>
  <si>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</si>
  <si>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</si>
  <si>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</si>
  <si>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</si>
  <si>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</si>
  <si>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</si>
  <si>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</si>
  <si>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</si>
  <si>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</si>
  <si>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</si>
  <si>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</si>
  <si>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</si>
  <si>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</si>
  <si>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</si>
  <si>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</si>
  <si>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</si>
  <si>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</si>
  <si>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</si>
  <si>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</si>
  <si>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</si>
  <si>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</si>
  <si>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</si>
  <si>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</si>
  <si>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</si>
  <si>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</si>
  <si>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</si>
  <si>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</si>
  <si>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</si>
  <si>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</si>
  <si>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</si>
  <si>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</si>
  <si>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</si>
  <si>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</si>
  <si>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</si>
  <si>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</si>
  <si>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</si>
  <si>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</si>
  <si>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</si>
  <si>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</si>
  <si>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</si>
  <si>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</si>
  <si>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</si>
  <si>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</si>
  <si>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</si>
  <si>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</si>
  <si>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</si>
  <si>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</si>
  <si>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</si>
  <si>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</si>
  <si>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</si>
  <si>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</si>
  <si>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</si>
  <si>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</si>
  <si>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</si>
  <si>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</si>
  <si>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</si>
  <si>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</si>
  <si>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</si>
  <si>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</si>
  <si>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</si>
  <si>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</si>
  <si>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</si>
  <si>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</si>
  <si>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</si>
  <si>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</si>
  <si>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</si>
  <si>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</si>
  <si>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</si>
  <si>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</si>
  <si>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</si>
  <si>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</si>
  <si>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</si>
  <si>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</si>
  <si>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</si>
  <si>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</si>
  <si>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</si>
  <si>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</si>
  <si>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</si>
  <si>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</si>
  <si>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</si>
  <si>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</si>
  <si>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</si>
  <si>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</si>
  <si>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</si>
  <si>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</si>
  <si>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</si>
  <si>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</si>
  <si>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</si>
  <si>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</si>
  <si>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</si>
  <si>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</si>
  <si>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</si>
  <si>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</si>
  <si>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</si>
  <si>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</si>
  <si>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</si>
  <si>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</si>
  <si>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</si>
  <si>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</si>
  <si>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</si>
  <si>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</si>
  <si>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</si>
  <si>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</si>
  <si>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</si>
  <si>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</si>
  <si>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</si>
  <si>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</si>
  <si>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</si>
  <si>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</si>
  <si>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</si>
  <si>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</si>
  <si>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</si>
  <si>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</si>
  <si>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</si>
  <si>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</si>
  <si>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</si>
  <si>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</si>
  <si>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</si>
  <si>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</si>
  <si>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</si>
  <si>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</si>
  <si>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</si>
  <si>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</si>
  <si>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</si>
  <si>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</si>
  <si>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</si>
  <si>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</si>
  <si>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</si>
  <si>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</si>
  <si>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</si>
  <si>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</si>
  <si>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</si>
  <si>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</si>
  <si>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</si>
  <si>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</si>
  <si>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</si>
  <si>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</si>
  <si>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</si>
  <si>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</si>
  <si>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</si>
  <si>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</si>
  <si>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</si>
  <si>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</si>
  <si>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</si>
  <si>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</si>
  <si>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</si>
  <si>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</si>
  <si>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</si>
  <si>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</si>
  <si>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</si>
  <si>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</si>
  <si>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</si>
  <si>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</si>
  <si>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</si>
  <si>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</si>
  <si>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</si>
  <si>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</si>
  <si>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</si>
  <si>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</si>
  <si>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</si>
  <si>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</si>
  <si>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</si>
  <si>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</si>
  <si>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</si>
  <si>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</si>
  <si>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</si>
  <si>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</si>
  <si>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</si>
  <si>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</si>
  <si>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</si>
  <si>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</si>
  <si>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</si>
  <si>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</si>
  <si>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</si>
  <si>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</si>
  <si>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</si>
  <si>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</si>
  <si>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</si>
  <si>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</si>
  <si>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</si>
  <si>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</si>
  <si>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</si>
  <si>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</si>
  <si>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</si>
  <si>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</si>
  <si>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</si>
  <si>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</si>
  <si>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</si>
  <si>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</si>
  <si>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</si>
  <si>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</si>
  <si>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</si>
  <si>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</si>
  <si>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</si>
  <si>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</si>
  <si>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</si>
  <si>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</si>
  <si>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</si>
  <si>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</si>
  <si>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</si>
  <si>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</si>
  <si>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</si>
  <si>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</si>
  <si>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</si>
  <si>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</si>
  <si>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</si>
  <si>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</si>
  <si>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</si>
  <si>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</si>
  <si>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</si>
  <si>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</si>
  <si>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</si>
  <si>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</si>
  <si>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</si>
  <si>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</si>
  <si>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</si>
  <si>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</si>
  <si>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</si>
  <si>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</si>
  <si>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</si>
  <si>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</si>
  <si>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</si>
  <si>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</si>
  <si>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</si>
  <si>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</si>
  <si>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</si>
  <si>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</si>
  <si>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</si>
  <si>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</si>
  <si>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</si>
  <si>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</si>
  <si>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</si>
  <si>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</si>
  <si>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</si>
  <si>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</si>
  <si>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</si>
  <si>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</si>
  <si>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</si>
  <si>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</si>
  <si>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</si>
  <si>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</si>
  <si>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</si>
  <si>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</si>
  <si>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</si>
  <si>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</si>
  <si>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</si>
  <si>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</si>
  <si>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</si>
  <si>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</si>
  <si>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</si>
  <si>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</si>
  <si>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</si>
  <si>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</si>
  <si>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</si>
  <si>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</si>
  <si>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</si>
  <si>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</si>
  <si>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</si>
  <si>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</si>
  <si>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</si>
  <si>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</si>
  <si>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</si>
  <si>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</si>
  <si>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</si>
  <si>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</si>
  <si>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</si>
  <si>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</si>
  <si>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</si>
  <si>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</si>
  <si>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</si>
  <si>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</si>
  <si>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</si>
  <si>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</si>
  <si>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</si>
  <si>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</si>
  <si>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</si>
  <si>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</si>
  <si>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</si>
  <si>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</si>
  <si>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</si>
  <si>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</si>
  <si>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</si>
  <si>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</si>
  <si>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</si>
  <si>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</si>
  <si>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</si>
  <si>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</si>
  <si>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</si>
  <si>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</si>
  <si>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</si>
  <si>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</si>
  <si>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</si>
  <si>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</si>
  <si>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</si>
  <si>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</si>
  <si>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</si>
  <si>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</si>
  <si>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</si>
  <si>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</si>
  <si>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</si>
  <si>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</si>
  <si>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</si>
  <si>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</si>
  <si>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</si>
  <si>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</si>
  <si>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</si>
  <si>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</si>
  <si>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</si>
  <si>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</si>
  <si>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</si>
  <si>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</si>
  <si>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</si>
  <si>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</si>
  <si>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</si>
  <si>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</si>
  <si>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</si>
  <si>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</si>
  <si>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</si>
  <si>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</si>
  <si>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</si>
  <si>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</si>
  <si>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</si>
  <si>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</si>
  <si>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</si>
  <si>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</si>
  <si>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</si>
  <si>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</si>
  <si>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</si>
  <si>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</si>
  <si>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</si>
  <si>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</si>
  <si>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</si>
  <si>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</si>
  <si>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</si>
  <si>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</si>
  <si>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</si>
  <si>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</si>
  <si>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</si>
  <si>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</si>
  <si>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</si>
  <si>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</si>
  <si>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</si>
  <si>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</si>
  <si>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</si>
  <si>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</si>
  <si>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</si>
  <si>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</si>
  <si>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</si>
  <si>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</si>
  <si>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</si>
  <si>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</si>
  <si>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</si>
  <si>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</si>
  <si>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</si>
  <si>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</si>
  <si>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</si>
  <si>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</si>
  <si>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</si>
  <si>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</si>
  <si>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</si>
  <si>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</si>
  <si>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</si>
  <si>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</si>
  <si>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</si>
  <si>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</si>
  <si>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</si>
  <si>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</si>
  <si>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</si>
  <si>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</si>
  <si>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</si>
  <si>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</si>
  <si>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</si>
  <si>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</si>
  <si>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</si>
  <si>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</si>
  <si>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</si>
  <si>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</si>
  <si>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</si>
  <si>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</si>
  <si>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</si>
  <si>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</si>
  <si>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</si>
  <si>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</si>
  <si>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</si>
  <si>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</si>
  <si>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</si>
  <si>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</si>
  <si>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</si>
  <si>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</si>
  <si>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</si>
  <si>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</si>
  <si>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</si>
  <si>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</si>
  <si>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</si>
  <si>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</si>
  <si>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</si>
  <si>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</si>
  <si>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</si>
  <si>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</si>
  <si>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</si>
  <si>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</si>
  <si>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</si>
  <si>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</si>
  <si>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</si>
  <si>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</si>
  <si>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</si>
  <si>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</si>
  <si>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</si>
  <si>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</si>
  <si>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</si>
  <si>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</si>
  <si>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</si>
  <si>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</si>
  <si>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</si>
  <si>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</si>
  <si>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</si>
  <si>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</si>
  <si>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</si>
  <si>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</si>
  <si>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</si>
  <si>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</si>
  <si>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</si>
  <si>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</si>
  <si>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</si>
  <si>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</si>
  <si>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</si>
  <si>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</si>
  <si>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</si>
  <si>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</si>
  <si>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</si>
  <si>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</si>
  <si>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</si>
  <si>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</si>
  <si>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</si>
  <si>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</si>
  <si>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</si>
  <si>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</si>
  <si>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</si>
  <si>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</si>
  <si>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</si>
  <si>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</si>
  <si>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</si>
  <si>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</si>
  <si>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</si>
  <si>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</si>
  <si>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</si>
  <si>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</si>
  <si>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</si>
  <si>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</si>
  <si>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</si>
  <si>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</si>
  <si>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</si>
  <si>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</si>
  <si>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</si>
  <si>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</si>
  <si>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</si>
  <si>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</si>
  <si>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</si>
  <si>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</si>
  <si>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</si>
  <si>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</si>
  <si>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</si>
  <si>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</si>
  <si>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</si>
  <si>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</si>
  <si>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</si>
  <si>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</si>
  <si>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</si>
  <si>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</si>
  <si>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</si>
  <si>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</si>
  <si>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</si>
  <si>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</si>
  <si>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</si>
  <si>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</si>
  <si>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</si>
  <si>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</si>
  <si>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</si>
  <si>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</si>
  <si>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</si>
  <si>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</si>
  <si>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</si>
  <si>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</si>
  <si>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</si>
  <si>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</si>
  <si>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</si>
  <si>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</si>
  <si>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</si>
  <si>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</si>
  <si>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</si>
  <si>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</si>
  <si>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</si>
  <si>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</si>
  <si>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</si>
  <si>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</si>
  <si>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</si>
  <si>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</si>
  <si>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</si>
  <si>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</si>
  <si>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</si>
  <si>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</si>
  <si>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</si>
  <si>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</si>
  <si>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</si>
  <si>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</si>
  <si>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</si>
  <si>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</si>
  <si>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</si>
  <si>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</si>
  <si>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</si>
  <si>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</si>
  <si>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</si>
  <si>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</si>
  <si>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</si>
  <si>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</si>
  <si>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</si>
  <si>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</si>
  <si>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</si>
  <si>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</si>
  <si>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</si>
  <si>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</si>
  <si>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</si>
  <si>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</si>
  <si>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</si>
  <si>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</si>
  <si>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</si>
  <si>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</si>
  <si>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</si>
  <si>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</si>
  <si>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</si>
  <si>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</si>
  <si>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</si>
  <si>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</si>
  <si>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</si>
  <si>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</si>
  <si>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</si>
  <si>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</si>
  <si>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</si>
  <si>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</si>
  <si>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</si>
  <si>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</si>
  <si>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</si>
  <si>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</si>
  <si>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</si>
  <si>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</si>
  <si>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</si>
  <si>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</si>
  <si>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</si>
  <si>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</si>
  <si>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</si>
  <si>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</si>
  <si>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</si>
  <si>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</si>
  <si>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</si>
  <si>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</si>
  <si>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</si>
  <si>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</si>
  <si>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</si>
  <si>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</si>
  <si>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</si>
  <si>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</si>
  <si>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</si>
  <si>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</si>
  <si>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</si>
  <si>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</si>
  <si>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</si>
  <si>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</si>
  <si>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</si>
  <si>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</si>
  <si>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</si>
  <si>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</si>
  <si>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</si>
  <si>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</si>
  <si>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</si>
  <si>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</si>
  <si>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</si>
  <si>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</si>
  <si>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</si>
  <si>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</si>
  <si>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</si>
  <si>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</si>
  <si>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</si>
  <si>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</si>
  <si>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</si>
  <si>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</si>
  <si>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</si>
  <si>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</si>
  <si>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</si>
  <si>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</si>
  <si>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</si>
  <si>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</si>
  <si>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</si>
  <si>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</si>
  <si>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</si>
  <si>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</si>
  <si>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</si>
  <si>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</si>
  <si>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</si>
  <si>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</si>
  <si>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</si>
  <si>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</si>
  <si>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</si>
  <si>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</si>
  <si>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</si>
  <si>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</si>
  <si>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</si>
  <si>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</si>
  <si>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</si>
  <si>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</si>
  <si>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</si>
  <si>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</si>
  <si>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</si>
  <si>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</si>
  <si>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</si>
  <si>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</si>
  <si>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</si>
  <si>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</si>
  <si>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</si>
  <si>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</si>
  <si>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</si>
  <si>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</si>
  <si>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</si>
  <si>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</si>
  <si>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</si>
  <si>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</si>
  <si>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</si>
  <si>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</si>
  <si>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</si>
  <si>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</si>
  <si>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</si>
  <si>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</si>
  <si>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</si>
  <si>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</si>
  <si>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</si>
  <si>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</si>
  <si>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</si>
  <si>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</si>
  <si>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</si>
  <si>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</si>
  <si>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</si>
  <si>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</si>
  <si>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</si>
  <si>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</si>
  <si>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</si>
  <si>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</si>
  <si>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</si>
  <si>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</si>
  <si>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</si>
  <si>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</si>
  <si>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</si>
  <si>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</si>
  <si>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</si>
  <si>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</si>
  <si>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</si>
  <si>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</si>
  <si>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</si>
  <si>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</si>
  <si>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</si>
  <si>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</si>
  <si>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</si>
  <si>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</si>
  <si>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</si>
  <si>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</si>
  <si>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</si>
  <si>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</si>
  <si>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</si>
  <si>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</si>
  <si>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</si>
  <si>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</si>
  <si>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</si>
  <si>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</si>
  <si>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</si>
  <si>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</si>
  <si>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</si>
  <si>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</si>
  <si>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</si>
  <si>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</si>
  <si>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</si>
  <si>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</si>
  <si>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</si>
  <si>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</si>
  <si>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</si>
  <si>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</si>
  <si>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</si>
  <si>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</si>
  <si>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</si>
  <si>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</si>
  <si>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</si>
  <si>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</si>
  <si>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</si>
  <si>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</si>
  <si>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</si>
  <si>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</si>
  <si>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</si>
  <si>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</si>
  <si>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</si>
  <si>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</si>
  <si>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</si>
  <si>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</si>
  <si>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</si>
  <si>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</si>
  <si>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</si>
  <si>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</si>
  <si>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</si>
  <si>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</si>
  <si>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</si>
  <si>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</si>
  <si>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</si>
  <si>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</si>
  <si>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</si>
  <si>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</si>
  <si>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</si>
  <si>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</si>
  <si>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</si>
  <si>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</si>
  <si>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</si>
  <si>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</si>
  <si>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</si>
  <si>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</si>
  <si>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</si>
  <si>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</si>
  <si>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</si>
  <si>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</si>
  <si>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</si>
  <si>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</si>
  <si>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</si>
  <si>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</si>
  <si>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</si>
  <si>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</si>
  <si>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</si>
  <si>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</si>
  <si>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</si>
  <si>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</si>
  <si>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</si>
  <si>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</si>
  <si>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</si>
  <si>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</si>
  <si>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</si>
  <si>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</si>
  <si>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</si>
  <si>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</si>
  <si>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</si>
  <si>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</si>
  <si>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</si>
  <si>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</si>
  <si>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</si>
  <si>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</si>
  <si>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</si>
  <si>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</si>
  <si>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</si>
  <si>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</si>
  <si>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</si>
  <si>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</si>
  <si>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</si>
  <si>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</si>
  <si>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</si>
  <si>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</si>
  <si>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</si>
  <si>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</si>
  <si>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</si>
  <si>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</si>
  <si>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</si>
  <si>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</si>
  <si>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</si>
  <si>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</si>
  <si>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</si>
  <si>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</si>
  <si>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</si>
  <si>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</si>
  <si>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</si>
  <si>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</si>
  <si>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</si>
  <si>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</si>
  <si>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</si>
  <si>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</si>
  <si>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</si>
  <si>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</si>
  <si>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</si>
  <si>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</si>
  <si>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</si>
  <si>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</si>
  <si>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</si>
  <si>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</si>
  <si>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</si>
  <si>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</si>
  <si>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</si>
  <si>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</si>
  <si>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</si>
  <si>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</si>
  <si>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</si>
  <si>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</si>
  <si>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</si>
  <si>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</si>
  <si>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</si>
  <si>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</si>
  <si>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</si>
  <si>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</si>
  <si>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</si>
  <si>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</si>
  <si>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</si>
  <si>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</si>
  <si>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</si>
  <si>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</si>
  <si>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</si>
  <si>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</si>
  <si>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</si>
  <si>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</si>
  <si>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</si>
  <si>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</si>
  <si>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</si>
  <si>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</si>
  <si>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</si>
  <si>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</si>
  <si>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</si>
  <si>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</si>
  <si>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</si>
  <si>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</si>
  <si>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</si>
  <si>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</si>
  <si>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</si>
  <si>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</si>
  <si>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</si>
  <si>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</si>
  <si>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</si>
  <si>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</si>
  <si>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</si>
  <si>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</si>
  <si>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</si>
  <si>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</si>
  <si>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</si>
  <si>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</si>
  <si>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</si>
  <si>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</si>
  <si>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</si>
  <si>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</si>
  <si>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</si>
  <si>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</si>
  <si>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</si>
  <si>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</si>
  <si>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</si>
  <si>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</si>
  <si>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</si>
  <si>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</si>
  <si>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</si>
  <si>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</si>
  <si>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</si>
  <si>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</si>
  <si>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</si>
  <si>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</si>
  <si>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</si>
  <si>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</si>
  <si>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</si>
  <si>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</si>
  <si>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</si>
  <si>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</si>
  <si>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</si>
  <si>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</si>
  <si>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</si>
  <si>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</si>
  <si>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</si>
  <si>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</si>
  <si>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</si>
  <si>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</si>
  <si>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</si>
  <si>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</si>
  <si>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</si>
  <si>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</si>
  <si>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</si>
  <si>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</si>
  <si>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</si>
  <si>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</si>
  <si>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</si>
  <si>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</si>
  <si>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</si>
  <si>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</si>
  <si>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</si>
  <si>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</si>
  <si>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</si>
  <si>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</si>
  <si>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</si>
  <si>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</si>
  <si>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</si>
  <si>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</si>
  <si>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</si>
  <si>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</si>
  <si>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</si>
  <si>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</si>
  <si>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</si>
  <si>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</si>
  <si>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</si>
  <si>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</si>
  <si>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</si>
  <si>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</si>
  <si>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</si>
  <si>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</si>
  <si>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</si>
  <si>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</si>
  <si>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</si>
  <si>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</si>
  <si>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</si>
  <si>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</si>
  <si>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</si>
  <si>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</si>
  <si>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</si>
  <si>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</si>
  <si>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</si>
  <si>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</si>
  <si>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</si>
  <si>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</si>
  <si>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</si>
  <si>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</si>
  <si>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</si>
  <si>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</si>
  <si>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</si>
  <si>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</si>
  <si>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</si>
  <si>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</si>
  <si>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</si>
  <si>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</si>
  <si>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</si>
  <si>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</si>
  <si>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</si>
  <si>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</si>
  <si>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</si>
  <si>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</si>
  <si>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</si>
  <si>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</si>
  <si>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</si>
  <si>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</si>
  <si>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</si>
  <si>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</si>
  <si>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</si>
  <si>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</si>
  <si>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</si>
  <si>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</si>
  <si>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</si>
  <si>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</si>
  <si>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</si>
  <si>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</si>
  <si>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</si>
  <si>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</si>
  <si>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</si>
  <si>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</si>
  <si>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</si>
  <si>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</si>
  <si>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</si>
  <si>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</si>
  <si>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</si>
  <si>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</si>
  <si>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</si>
  <si>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</si>
  <si>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</si>
  <si>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</si>
  <si>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</si>
  <si>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</si>
  <si>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</si>
  <si>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</si>
  <si>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</si>
  <si>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</si>
  <si>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</si>
  <si>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</si>
  <si>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</si>
  <si>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</si>
  <si>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</si>
  <si>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</si>
  <si>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</si>
  <si>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</si>
  <si>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</si>
  <si>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</si>
  <si>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</si>
  <si>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</si>
  <si>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</si>
  <si>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</si>
  <si>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</si>
  <si>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</si>
  <si>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</si>
  <si>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</si>
  <si>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</si>
  <si>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</si>
  <si>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</si>
  <si>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</si>
  <si>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</si>
  <si>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</si>
  <si>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</si>
  <si>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</si>
  <si>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</si>
  <si>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</si>
  <si>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</si>
  <si>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</si>
  <si>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</si>
  <si>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</si>
  <si>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</si>
  <si>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</si>
  <si>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</si>
  <si>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</si>
  <si>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</si>
  <si>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</si>
  <si>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</si>
  <si>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</si>
  <si>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</si>
  <si>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</si>
  <si>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</si>
  <si>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</si>
  <si>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</si>
  <si>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</si>
  <si>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</si>
  <si>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</si>
  <si>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</si>
  <si>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</si>
  <si>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</si>
  <si>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</si>
  <si>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</si>
  <si>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</si>
  <si>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</si>
  <si>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</si>
  <si>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</si>
  <si>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</si>
  <si>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</si>
  <si>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</si>
  <si>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</si>
  <si>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</si>
  <si>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</si>
  <si>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</si>
  <si>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</si>
  <si>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</si>
  <si>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</si>
  <si>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</si>
  <si>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</si>
  <si>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</si>
  <si>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</si>
  <si>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</si>
  <si>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</si>
  <si>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</si>
  <si>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</si>
  <si>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</si>
  <si>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</si>
  <si>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</si>
  <si>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</si>
  <si>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</si>
  <si>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</si>
  <si>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</si>
  <si>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</si>
  <si>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</si>
  <si>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</si>
  <si>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</si>
  <si>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</si>
  <si>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</si>
  <si>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</si>
  <si>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</si>
  <si>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</si>
  <si>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</si>
  <si>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</si>
  <si>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</si>
  <si>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</si>
  <si>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</si>
  <si>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</si>
  <si>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</si>
  <si>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</si>
  <si>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</si>
  <si>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</si>
  <si>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</si>
  <si>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</si>
  <si>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</si>
  <si>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</si>
  <si>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</si>
  <si>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</si>
  <si>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</si>
  <si>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</si>
  <si>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</si>
  <si>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</si>
  <si>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</si>
  <si>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</si>
  <si>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</si>
  <si>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</si>
  <si>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</si>
  <si>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</si>
  <si>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</si>
  <si>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</si>
  <si>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</si>
  <si>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</si>
  <si>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</si>
  <si>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</si>
  <si>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</si>
  <si>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</si>
  <si>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</si>
  <si>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</si>
  <si>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</si>
  <si>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</si>
  <si>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</si>
  <si>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</si>
  <si>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</si>
  <si>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</si>
  <si>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</si>
  <si>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</si>
  <si>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</si>
  <si>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</si>
  <si>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</si>
  <si>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</si>
  <si>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</si>
  <si>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</si>
  <si>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</si>
  <si>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</si>
  <si>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</si>
  <si>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</si>
  <si>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</si>
  <si>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</si>
  <si>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</si>
  <si>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</si>
  <si>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</si>
  <si>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</si>
  <si>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</si>
  <si>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</si>
  <si>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</si>
  <si>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</si>
  <si>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</si>
  <si>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</si>
  <si>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</si>
  <si>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</si>
  <si>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</si>
  <si>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</si>
  <si>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</si>
  <si>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</si>
  <si>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</si>
  <si>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</si>
  <si>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</si>
  <si>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</si>
  <si>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</si>
  <si>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</si>
  <si>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</si>
  <si>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</si>
  <si>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</si>
  <si>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</si>
  <si>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</si>
  <si>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</si>
  <si>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</si>
  <si>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</si>
  <si>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</si>
  <si>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</si>
  <si>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</si>
  <si>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</si>
  <si>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</si>
  <si>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</si>
  <si>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</si>
  <si>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</si>
  <si>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</si>
  <si>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</si>
  <si>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</si>
  <si>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</si>
  <si>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</si>
  <si>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</si>
  <si>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</si>
  <si>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</si>
  <si>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</si>
  <si>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</si>
  <si>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</si>
  <si>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</si>
  <si>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</si>
  <si>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</si>
  <si>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</si>
  <si>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</si>
  <si>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</si>
  <si>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</si>
  <si>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</si>
  <si>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</si>
  <si>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</si>
  <si>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</si>
  <si>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</si>
  <si>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</si>
  <si>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</si>
  <si>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</si>
  <si>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</si>
  <si>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</si>
  <si>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</si>
  <si>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</si>
  <si>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</si>
  <si>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</si>
  <si>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</si>
  <si>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</si>
  <si>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</si>
  <si>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</si>
  <si>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</si>
  <si>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</si>
  <si>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</si>
  <si>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</si>
  <si>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</si>
  <si>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</si>
  <si>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</si>
  <si>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</si>
  <si>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</si>
  <si>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</si>
  <si>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</si>
  <si>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</si>
  <si>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</si>
  <si>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</si>
  <si>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</si>
  <si>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</si>
  <si>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</si>
  <si>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</si>
  <si>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</si>
  <si>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</si>
  <si>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</si>
  <si>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</si>
  <si>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</si>
  <si>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</si>
  <si>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</si>
  <si>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</si>
  <si>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</si>
  <si>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</si>
  <si>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</si>
  <si>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</si>
  <si>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</si>
  <si>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</si>
  <si>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</si>
  <si>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</si>
  <si>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</si>
  <si>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</si>
  <si>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</si>
  <si>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</si>
  <si>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</si>
  <si>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</si>
  <si>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</si>
  <si>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</si>
  <si>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</si>
  <si>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</si>
  <si>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</si>
  <si>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</si>
  <si>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</si>
  <si>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</si>
  <si>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</si>
  <si>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</si>
  <si>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</si>
  <si>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</si>
  <si>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</si>
  <si>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</si>
  <si>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</si>
  <si>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</si>
  <si>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</si>
  <si>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</si>
  <si>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</si>
  <si>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</si>
  <si>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</si>
  <si>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</si>
  <si>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</si>
  <si>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</si>
  <si>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</si>
  <si>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</si>
  <si>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</si>
  <si>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</si>
  <si>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</si>
  <si>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</si>
  <si>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</si>
  <si>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</si>
  <si>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</si>
  <si>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</si>
  <si>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</si>
  <si>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</si>
  <si>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</si>
  <si>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</si>
  <si>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</si>
  <si>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</si>
  <si>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</si>
  <si>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</si>
  <si>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</si>
  <si>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</si>
  <si>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</si>
  <si>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</si>
  <si>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</si>
  <si>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</si>
  <si>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</si>
  <si>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</si>
  <si>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</si>
  <si>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</si>
  <si>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</si>
  <si>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</si>
  <si>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</si>
  <si>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</si>
  <si>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</si>
  <si>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</si>
  <si>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</si>
  <si>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</si>
  <si>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</si>
  <si>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</si>
  <si>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</si>
  <si>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</si>
  <si>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</si>
  <si>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</si>
  <si>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</si>
  <si>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</si>
  <si>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</si>
  <si>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</si>
  <si>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</si>
  <si>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</si>
  <si>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</si>
  <si>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</si>
  <si>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</si>
  <si>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</si>
  <si>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</si>
  <si>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</si>
  <si>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</si>
  <si>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</si>
  <si>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</si>
  <si>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</si>
  <si>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</si>
  <si>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</si>
  <si>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</si>
  <si>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</si>
  <si>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</si>
  <si>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</si>
  <si>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</si>
  <si>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</si>
  <si>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</si>
  <si>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</si>
  <si>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</si>
  <si>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</si>
  <si>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</si>
  <si>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</si>
  <si>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</si>
  <si>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</si>
  <si>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</si>
  <si>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</si>
  <si>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</si>
  <si>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</si>
  <si>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</si>
  <si>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</si>
  <si>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</si>
  <si>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</si>
  <si>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</si>
  <si>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</si>
  <si>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</si>
  <si>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</si>
  <si>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</si>
  <si>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</si>
  <si>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</si>
  <si>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</si>
  <si>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</si>
  <si>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</si>
  <si>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</si>
  <si>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</si>
  <si>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</si>
  <si>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</si>
  <si>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</si>
  <si>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</si>
  <si>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</si>
  <si>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</si>
  <si>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</si>
  <si>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</si>
  <si>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</si>
  <si>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</si>
  <si>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</si>
  <si>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</si>
  <si>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</si>
  <si>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</si>
  <si>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</si>
  <si>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</si>
  <si>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</si>
  <si>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</si>
  <si>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</si>
  <si>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</si>
  <si>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</si>
  <si>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</si>
  <si>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</si>
  <si>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</si>
  <si>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</si>
  <si>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</si>
  <si>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</si>
  <si>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</si>
  <si>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</si>
  <si>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</si>
  <si>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</si>
  <si>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</si>
  <si>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</si>
  <si>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</si>
  <si>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</si>
  <si>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</si>
  <si>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</si>
  <si>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</si>
  <si>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</si>
  <si>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</si>
  <si>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</si>
  <si>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</si>
  <si>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</si>
  <si>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</si>
  <si>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</si>
  <si>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</si>
  <si>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</si>
  <si>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</si>
  <si>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</si>
  <si>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</si>
  <si>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</si>
  <si>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</si>
  <si>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</si>
  <si>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</si>
  <si>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</si>
  <si>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</si>
  <si>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</si>
  <si>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</si>
  <si>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</si>
  <si>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</si>
  <si>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</si>
  <si>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</si>
  <si>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</si>
  <si>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</si>
  <si>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</si>
  <si>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</si>
  <si>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</si>
  <si>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</si>
  <si>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</si>
  <si>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</si>
  <si>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</si>
  <si>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</si>
  <si>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</si>
  <si>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</si>
  <si>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</si>
  <si>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</si>
  <si>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</si>
  <si>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</si>
  <si>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</si>
  <si>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</si>
  <si>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</si>
  <si>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</si>
  <si>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</si>
  <si>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</si>
  <si>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</si>
  <si>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</si>
  <si>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</si>
  <si>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</si>
  <si>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</si>
  <si>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</si>
  <si>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</si>
  <si>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</si>
  <si>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</si>
  <si>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</si>
  <si>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</si>
  <si>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</si>
  <si>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</si>
  <si>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</si>
  <si>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</si>
  <si>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</si>
  <si>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</si>
  <si>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</si>
  <si>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</si>
  <si>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</si>
  <si>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</si>
  <si>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</si>
  <si>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</si>
  <si>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</si>
  <si>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</si>
  <si>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</si>
  <si>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</si>
  <si>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</si>
  <si>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</si>
  <si>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</si>
  <si>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</si>
  <si>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</si>
  <si>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</si>
  <si>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</si>
  <si>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</si>
  <si>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</si>
  <si>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</si>
  <si>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</si>
  <si>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</si>
  <si>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</si>
  <si>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</si>
  <si>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</si>
  <si>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</si>
  <si>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</si>
  <si>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</si>
  <si>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</si>
  <si>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</si>
  <si>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</si>
  <si>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</si>
  <si>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</si>
  <si>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</si>
  <si>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</si>
  <si>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</si>
  <si>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</si>
  <si>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</si>
  <si>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</si>
  <si>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</si>
  <si>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</si>
  <si>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</si>
  <si>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</si>
  <si>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</si>
  <si>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</si>
  <si>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</si>
  <si>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</si>
  <si>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</si>
  <si>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</si>
  <si>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</si>
  <si>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</si>
  <si>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</si>
  <si>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</si>
  <si>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</si>
  <si>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</si>
  <si>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</si>
  <si>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</si>
  <si>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</si>
  <si>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</si>
  <si>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</si>
  <si>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</si>
  <si>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</si>
  <si>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</si>
  <si>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</si>
  <si>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</si>
  <si>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</si>
  <si>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</si>
  <si>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</si>
  <si>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</si>
  <si>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</si>
  <si>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</si>
  <si>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</si>
  <si>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</si>
  <si>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</si>
  <si>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</si>
  <si>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</si>
  <si>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</si>
  <si>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</si>
  <si>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</si>
  <si>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</si>
  <si>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</si>
  <si>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</si>
  <si>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</si>
  <si>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</si>
  <si>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</si>
  <si>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</si>
  <si>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</si>
  <si>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</si>
  <si>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</si>
  <si>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</si>
  <si>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</si>
  <si>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</si>
  <si>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</si>
  <si>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</si>
  <si>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</si>
  <si>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</si>
  <si>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</si>
  <si>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</si>
  <si>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</si>
  <si>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</si>
  <si>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</si>
  <si>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</si>
  <si>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</si>
  <si>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</si>
  <si>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</si>
  <si>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</si>
  <si>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</si>
  <si>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</si>
  <si>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</si>
  <si>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</si>
  <si>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</si>
  <si>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</si>
  <si>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</si>
  <si>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</si>
  <si>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</si>
  <si>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</si>
  <si>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</si>
  <si>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</si>
  <si>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</si>
  <si>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</si>
  <si>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</si>
  <si>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</si>
  <si>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</si>
  <si>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</si>
  <si>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</si>
  <si>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</si>
  <si>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</si>
  <si>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</si>
  <si>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</si>
  <si>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</si>
  <si>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</si>
  <si>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</si>
  <si>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</si>
  <si>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</si>
  <si>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</si>
  <si>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</si>
  <si>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</si>
  <si>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</si>
  <si>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</si>
  <si>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</si>
  <si>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</si>
  <si>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</si>
  <si>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</si>
  <si>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</si>
  <si>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</si>
  <si>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</si>
  <si>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</si>
  <si>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</si>
  <si>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</si>
  <si>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</si>
  <si>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</si>
  <si>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</si>
  <si>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</si>
  <si>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</si>
  <si>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</si>
  <si>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</si>
  <si>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</si>
  <si>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</si>
  <si>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</si>
  <si>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</si>
  <si>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</si>
  <si>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</si>
  <si>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</si>
  <si>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</si>
  <si>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</si>
  <si>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</si>
  <si>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</si>
  <si>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</si>
  <si>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</si>
  <si>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</si>
  <si>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</si>
  <si>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</si>
  <si>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</si>
  <si>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</si>
  <si>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</si>
  <si>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</si>
  <si>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</si>
  <si>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</si>
  <si>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</si>
  <si>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</si>
  <si>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</si>
  <si>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</si>
  <si>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</si>
  <si>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</si>
  <si>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</si>
  <si>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</si>
  <si>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</si>
  <si>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</si>
  <si>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</si>
  <si>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</si>
  <si>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</si>
  <si>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</si>
  <si>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</si>
  <si>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</si>
  <si>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</si>
  <si>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</si>
  <si>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</si>
  <si>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</si>
  <si>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</si>
  <si>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</si>
  <si>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</si>
  <si>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</si>
  <si>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</si>
  <si>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</si>
  <si>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</si>
  <si>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</si>
  <si>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</si>
  <si>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</si>
  <si>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</si>
  <si>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</si>
  <si>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</si>
  <si>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</si>
  <si>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</si>
  <si>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</si>
  <si>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</si>
  <si>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</si>
  <si>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</si>
  <si>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</si>
  <si>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</si>
  <si>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</si>
  <si>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</si>
  <si>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</si>
  <si>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</si>
  <si>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</si>
  <si>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</si>
  <si>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</si>
  <si>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</si>
  <si>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</si>
  <si>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</si>
  <si>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</si>
  <si>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</si>
  <si>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</si>
  <si>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</si>
  <si>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</si>
  <si>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</si>
  <si>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</si>
  <si>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</si>
  <si>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</si>
  <si>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</si>
  <si>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</si>
  <si>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</si>
  <si>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</si>
  <si>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</si>
  <si>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</si>
  <si>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</si>
  <si>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</si>
  <si>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</si>
  <si>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</si>
  <si>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</si>
  <si>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</si>
  <si>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</si>
  <si>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</si>
  <si>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</si>
  <si>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</si>
  <si>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</si>
  <si>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</si>
  <si>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</si>
  <si>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</si>
  <si>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</si>
  <si>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</si>
  <si>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</si>
  <si>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</si>
  <si>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</si>
  <si>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</si>
  <si>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</si>
  <si>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</si>
  <si>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</si>
  <si>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</si>
  <si>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</si>
  <si>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</si>
  <si>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</si>
  <si>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</si>
  <si>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</si>
  <si>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</si>
  <si>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</si>
  <si>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</si>
  <si>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</si>
  <si>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</si>
  <si>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</si>
  <si>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</si>
  <si>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</si>
  <si>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</si>
  <si>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</si>
  <si>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</si>
  <si>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</si>
  <si>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</si>
  <si>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</si>
  <si>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</si>
  <si>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</si>
  <si>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</si>
  <si>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</si>
  <si>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</si>
  <si>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</si>
  <si>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</si>
  <si>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</si>
  <si>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</si>
  <si>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</si>
  <si>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</si>
  <si>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</si>
  <si>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</si>
  <si>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</si>
  <si>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</si>
  <si>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</si>
  <si>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</si>
  <si>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</si>
  <si>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</si>
  <si>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</si>
  <si>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</si>
  <si>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</si>
  <si>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</si>
  <si>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</si>
  <si>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</si>
  <si>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</si>
  <si>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</si>
  <si>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</si>
  <si>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</si>
  <si>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</si>
  <si>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</si>
  <si>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</si>
  <si>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</si>
  <si>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</si>
  <si>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</si>
  <si>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</si>
  <si>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</si>
  <si>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</si>
  <si>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</si>
  <si>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</si>
  <si>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</si>
  <si>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</si>
  <si>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</si>
  <si>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</si>
  <si>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</si>
  <si>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</si>
  <si>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</si>
  <si>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</si>
  <si>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</si>
  <si>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</si>
  <si>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</si>
  <si>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</si>
  <si>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</si>
  <si>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</si>
  <si>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</si>
  <si>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</si>
  <si>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</si>
  <si>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</si>
  <si>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</si>
  <si>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</si>
  <si>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</si>
  <si>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</si>
  <si>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</si>
  <si>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</si>
  <si>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</si>
  <si>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</si>
  <si>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</si>
  <si>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</si>
  <si>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</si>
  <si>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</si>
  <si>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</si>
  <si>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</si>
  <si>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</si>
  <si>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</si>
  <si>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</si>
  <si>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</si>
  <si>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</si>
  <si>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</si>
  <si>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</si>
  <si>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</si>
  <si>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</si>
  <si>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</si>
  <si>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</si>
  <si>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</si>
  <si>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</si>
  <si>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</si>
  <si>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</si>
  <si>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</si>
  <si>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</si>
  <si>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</si>
  <si>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</si>
  <si>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</si>
  <si>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</si>
  <si>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</si>
  <si>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</si>
  <si>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</si>
  <si>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</si>
  <si>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</si>
  <si>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</si>
  <si>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</si>
  <si>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</si>
  <si>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</si>
  <si>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</si>
  <si>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</si>
  <si>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</si>
  <si>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</si>
  <si>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</si>
  <si>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</si>
  <si>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</si>
  <si>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</si>
  <si>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</si>
  <si>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</si>
  <si>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</si>
  <si>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</si>
  <si>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</si>
  <si>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</si>
  <si>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</si>
  <si>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</si>
  <si>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</si>
  <si>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</si>
  <si>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</si>
  <si>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</si>
  <si>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</si>
  <si>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</si>
  <si>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</si>
  <si>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</si>
  <si>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</si>
  <si>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</si>
  <si>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</si>
  <si>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</si>
  <si>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</si>
  <si>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</si>
  <si>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</si>
  <si>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</si>
  <si>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</si>
  <si>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</si>
  <si>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</si>
  <si>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</si>
  <si>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</si>
  <si>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</si>
  <si>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</si>
  <si>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</si>
  <si>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</si>
  <si>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</si>
  <si>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</si>
  <si>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</si>
  <si>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</si>
  <si>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</si>
  <si>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</si>
  <si>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</si>
  <si>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</si>
  <si>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</si>
  <si>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</si>
  <si>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</si>
  <si>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</si>
  <si>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</si>
  <si>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</si>
  <si>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</si>
  <si>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</si>
  <si>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</si>
  <si>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</si>
  <si>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</si>
  <si>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</si>
  <si>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</si>
  <si>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</si>
  <si>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</si>
  <si>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</si>
  <si>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</si>
  <si>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</si>
  <si>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</si>
  <si>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</si>
  <si>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</si>
  <si>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</si>
  <si>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</si>
  <si>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</si>
  <si>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</si>
  <si>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</si>
  <si>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</si>
  <si>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</si>
  <si>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</si>
  <si>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</si>
  <si>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</si>
  <si>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</si>
  <si>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</si>
  <si>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</si>
  <si>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</si>
  <si>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</si>
  <si>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</si>
  <si>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</si>
  <si>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</si>
  <si>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</si>
  <si>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</si>
  <si>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</si>
  <si>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</si>
  <si>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</si>
  <si>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</si>
  <si>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</si>
  <si>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</si>
  <si>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</si>
  <si>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</si>
  <si>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</si>
  <si>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</si>
  <si>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</si>
  <si>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</si>
  <si>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</si>
  <si>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</si>
  <si>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</si>
  <si>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</si>
  <si>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</si>
  <si>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</si>
  <si>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</si>
  <si>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</si>
  <si>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</si>
  <si>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</si>
  <si>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</si>
  <si>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</si>
  <si>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</si>
  <si>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</si>
  <si>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</si>
  <si>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</si>
  <si>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</si>
  <si>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</si>
  <si>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</si>
  <si>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</si>
  <si>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</si>
  <si>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</si>
  <si>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</si>
  <si>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</si>
  <si>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</si>
  <si>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</si>
  <si>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</si>
  <si>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</si>
  <si>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</si>
  <si>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</si>
  <si>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</si>
  <si>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</si>
  <si>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</si>
  <si>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</si>
  <si>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</si>
  <si>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</si>
  <si>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</si>
  <si>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</si>
  <si>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</si>
  <si>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</si>
  <si>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</si>
  <si>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</si>
  <si>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</si>
  <si>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</si>
  <si>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</si>
  <si>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</si>
  <si>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</si>
  <si>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</si>
  <si>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</si>
  <si>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</si>
  <si>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</si>
  <si>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</si>
  <si>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</si>
  <si>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</si>
  <si>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</si>
  <si>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</si>
  <si>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</si>
  <si>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</si>
  <si>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</si>
  <si>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</si>
  <si>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</si>
  <si>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</si>
  <si>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</si>
  <si>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</si>
  <si>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</si>
  <si>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</si>
  <si>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</si>
  <si>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</si>
  <si>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</si>
  <si>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</si>
  <si>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</si>
  <si>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</si>
  <si>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</si>
  <si>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</si>
  <si>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</si>
  <si>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</si>
  <si>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</si>
  <si>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</si>
  <si>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</si>
  <si>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</si>
  <si>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</si>
  <si>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</si>
  <si>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</si>
  <si>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</si>
  <si>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</si>
  <si>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</si>
  <si>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</si>
  <si>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</si>
  <si>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</si>
  <si>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</si>
  <si>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</si>
  <si>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</si>
  <si>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</si>
  <si>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</si>
  <si>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</si>
  <si>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</si>
  <si>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</si>
  <si>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</si>
  <si>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</si>
  <si>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</si>
  <si>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</si>
  <si>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</si>
  <si>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</si>
  <si>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</si>
  <si>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</si>
  <si>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</si>
  <si>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</si>
  <si>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</si>
  <si>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</si>
  <si>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</si>
  <si>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</si>
  <si>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</si>
  <si>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</si>
  <si>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</si>
  <si>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</si>
  <si>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</si>
  <si>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</si>
  <si>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</si>
  <si>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</si>
  <si>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</si>
  <si>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</si>
  <si>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</si>
  <si>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</si>
  <si>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</si>
  <si>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</si>
  <si>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</si>
  <si>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</si>
  <si>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</si>
  <si>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</si>
  <si>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</si>
  <si>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</si>
  <si>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</si>
  <si>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</si>
  <si>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</si>
  <si>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</si>
  <si>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</si>
  <si>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</si>
  <si>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</si>
  <si>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</si>
  <si>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</si>
  <si>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</si>
  <si>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</si>
  <si>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</si>
  <si>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</si>
  <si>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</si>
  <si>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</si>
  <si>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</si>
  <si>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</si>
  <si>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</si>
  <si>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</si>
  <si>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</si>
  <si>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</si>
  <si>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</si>
  <si>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</si>
  <si>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</si>
  <si>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</si>
  <si>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</si>
  <si>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</si>
  <si>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</si>
  <si>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</si>
  <si>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</si>
  <si>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</si>
  <si>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</si>
  <si>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</si>
  <si>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</si>
  <si>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</si>
  <si>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</si>
  <si>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</si>
  <si>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</si>
  <si>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</si>
  <si>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</si>
  <si>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</si>
  <si>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</si>
  <si>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</si>
  <si>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</si>
  <si>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</si>
  <si>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</si>
  <si>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</si>
  <si>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</si>
  <si>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</si>
  <si>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</si>
  <si>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</si>
  <si>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</si>
  <si>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</si>
  <si>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</si>
  <si>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</si>
  <si>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</si>
  <si>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</si>
  <si>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</si>
  <si>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</si>
  <si>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</si>
  <si>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</si>
  <si>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</si>
  <si>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</si>
  <si>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</si>
  <si>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</si>
  <si>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</si>
  <si>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</si>
  <si>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</si>
  <si>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</si>
  <si>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</si>
  <si>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</si>
  <si>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</si>
  <si>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</si>
  <si>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</si>
  <si>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</si>
  <si>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</si>
  <si>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</si>
  <si>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</si>
  <si>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</si>
  <si>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</si>
  <si>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</si>
  <si>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</si>
  <si>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</si>
  <si>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</si>
  <si>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</si>
  <si>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</si>
  <si>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</si>
  <si>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</si>
  <si>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</si>
  <si>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</si>
  <si>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</si>
  <si>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</si>
  <si>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</si>
  <si>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</si>
  <si>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</si>
  <si>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</si>
  <si>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</si>
  <si>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</si>
  <si>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</si>
  <si>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</si>
  <si>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</si>
  <si>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</si>
  <si>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</si>
  <si>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</si>
  <si>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</si>
  <si>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</si>
  <si>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</si>
  <si>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</si>
  <si>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</si>
  <si>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</si>
  <si>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</si>
  <si>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</si>
  <si>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</si>
  <si>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</si>
  <si>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</si>
  <si>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</si>
  <si>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</si>
  <si>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</si>
  <si>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</si>
  <si>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</si>
  <si>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</si>
  <si>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</si>
  <si>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</si>
  <si>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</si>
  <si>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</si>
  <si>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</si>
  <si>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</si>
  <si>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</si>
  <si>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</si>
  <si>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</si>
  <si>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</si>
  <si>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</si>
  <si>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</si>
  <si>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</si>
  <si>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</si>
  <si>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</si>
  <si>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</si>
  <si>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</si>
  <si>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</si>
  <si>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</si>
  <si>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</si>
  <si>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</si>
  <si>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</si>
  <si>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</si>
  <si>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</si>
  <si>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</si>
  <si>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</si>
  <si>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</si>
  <si>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</si>
  <si>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</si>
  <si>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</si>
  <si>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</si>
  <si>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</si>
  <si>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</si>
  <si>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</si>
  <si>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</si>
  <si>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</si>
  <si>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</si>
  <si>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</si>
  <si>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</si>
  <si>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</si>
  <si>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</si>
  <si>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</si>
  <si>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</si>
  <si>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</si>
  <si>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</si>
  <si>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</si>
  <si>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</si>
  <si>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</si>
  <si>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</si>
  <si>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</si>
  <si>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</si>
  <si>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</si>
  <si>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</si>
  <si>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</si>
  <si>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</si>
  <si>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</si>
  <si>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</si>
  <si>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</si>
  <si>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</si>
  <si>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</si>
  <si>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</si>
  <si>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</si>
  <si>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</si>
  <si>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</si>
  <si>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</si>
  <si>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</si>
  <si>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</si>
  <si>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</si>
  <si>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</si>
  <si>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</si>
  <si>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</si>
  <si>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</si>
  <si>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</si>
  <si>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</si>
  <si>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</si>
  <si>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</si>
  <si>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</si>
  <si>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</si>
  <si>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</si>
  <si>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</si>
  <si>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</si>
  <si>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</si>
  <si>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</si>
  <si>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</si>
  <si>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</si>
  <si>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</si>
  <si>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</si>
  <si>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</si>
  <si>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</si>
  <si>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</si>
  <si>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</si>
  <si>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</si>
  <si>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</si>
  <si>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</si>
  <si>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</si>
  <si>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</si>
  <si>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</si>
  <si>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</si>
  <si>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</si>
  <si>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</si>
  <si>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</si>
  <si>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</si>
  <si>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</si>
  <si>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</si>
  <si>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</si>
  <si>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</si>
  <si>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</si>
  <si>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</si>
  <si>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</si>
  <si>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</si>
  <si>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</si>
  <si>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</si>
  <si>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</si>
  <si>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</si>
  <si>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</si>
  <si>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</si>
  <si>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</si>
  <si>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</si>
  <si>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</si>
  <si>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</si>
  <si>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</si>
  <si>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</si>
  <si>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</si>
  <si>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</si>
  <si>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</si>
  <si>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</si>
  <si>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</si>
  <si>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</si>
  <si>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</si>
  <si>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</si>
  <si>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</si>
  <si>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</si>
  <si>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</si>
  <si>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</si>
  <si>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</si>
  <si>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</si>
  <si>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</si>
  <si>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</si>
  <si>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</si>
  <si>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</si>
  <si>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</si>
  <si>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</si>
  <si>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</si>
  <si>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</si>
  <si>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</si>
  <si>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</si>
  <si>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</si>
  <si>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</si>
  <si>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</si>
  <si>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</si>
  <si>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</si>
  <si>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</si>
  <si>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</si>
  <si>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</si>
  <si>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</si>
  <si>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</si>
  <si>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</si>
  <si>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</si>
  <si>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</si>
  <si>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</si>
  <si>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</si>
  <si>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</si>
  <si>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</si>
  <si>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</si>
  <si>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</si>
  <si>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</si>
  <si>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</si>
  <si>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</si>
  <si>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</si>
  <si>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</si>
  <si>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</si>
  <si>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</si>
  <si>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</si>
  <si>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</si>
  <si>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</si>
  <si>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</si>
  <si>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</si>
  <si>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</si>
  <si>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</si>
  <si>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</si>
  <si>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</si>
  <si>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</si>
  <si>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</si>
  <si>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</si>
  <si>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</si>
  <si>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</si>
  <si>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</si>
  <si>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</si>
  <si>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</si>
  <si>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</si>
  <si>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</si>
  <si>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</si>
  <si>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</si>
  <si>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</si>
  <si>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</si>
  <si>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</si>
  <si>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</si>
  <si>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</si>
  <si>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</si>
  <si>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</si>
  <si>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</si>
  <si>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</si>
  <si>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</si>
  <si>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</si>
  <si>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</si>
  <si>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</si>
  <si>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</si>
  <si>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</si>
  <si>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</si>
  <si>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</si>
  <si>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</si>
  <si>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</si>
  <si>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</si>
  <si>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</si>
  <si>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</si>
  <si>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</si>
  <si>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</si>
  <si>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</si>
  <si>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</si>
  <si>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</si>
  <si>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</si>
  <si>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</si>
  <si>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</si>
  <si>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</si>
  <si>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</si>
  <si>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</si>
  <si>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</si>
  <si>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</si>
  <si>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</si>
  <si>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</si>
  <si>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</si>
  <si>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</si>
  <si>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</si>
  <si>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</si>
  <si>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</si>
  <si>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</si>
  <si>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</si>
  <si>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</si>
  <si>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</si>
  <si>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</si>
  <si>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</si>
  <si>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</si>
  <si>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</si>
  <si>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</si>
  <si>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</si>
  <si>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</si>
  <si>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</si>
  <si>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</si>
  <si>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</si>
  <si>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</si>
  <si>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</si>
  <si>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</si>
  <si>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</si>
  <si>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</si>
  <si>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</si>
  <si>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</si>
  <si>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</si>
  <si>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</si>
  <si>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</si>
  <si>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</si>
  <si>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</si>
  <si>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</si>
  <si>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</si>
  <si>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</si>
  <si>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</si>
  <si>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</si>
  <si>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</si>
  <si>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</si>
  <si>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</si>
  <si>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</si>
  <si>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</si>
  <si>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</si>
  <si>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</si>
  <si>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</si>
  <si>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</si>
  <si>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</si>
  <si>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</si>
  <si>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</si>
  <si>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</si>
  <si>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</si>
  <si>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</si>
  <si>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</si>
  <si>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</si>
  <si>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</si>
  <si>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</si>
  <si>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</si>
  <si>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</si>
  <si>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</si>
  <si>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</si>
  <si>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</si>
  <si>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</si>
  <si>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</si>
  <si>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</si>
  <si>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</si>
  <si>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</si>
  <si>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</si>
  <si>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</si>
  <si>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</si>
  <si>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</si>
  <si>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</si>
  <si>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</si>
  <si>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</si>
  <si>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</si>
  <si>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</si>
  <si>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</si>
  <si>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</si>
  <si>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</si>
  <si>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</si>
  <si>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</si>
  <si>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</si>
  <si>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</si>
  <si>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</si>
  <si>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</si>
  <si>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</si>
  <si>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</si>
  <si>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</si>
  <si>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</si>
  <si>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</si>
  <si>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</si>
  <si>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</si>
  <si>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</si>
  <si>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</si>
  <si>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</si>
  <si>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</si>
  <si>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</si>
  <si>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</si>
  <si>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</si>
  <si>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</si>
  <si>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</si>
  <si>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</si>
  <si>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</si>
  <si>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</si>
  <si>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</si>
  <si>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</si>
  <si>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</si>
  <si>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</si>
  <si>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</si>
  <si>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</si>
  <si>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</si>
  <si>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</si>
  <si>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</si>
  <si>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</si>
  <si>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</si>
  <si>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</si>
  <si>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</si>
  <si>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</si>
  <si>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</si>
  <si>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</si>
  <si>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</si>
  <si>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</si>
  <si>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</si>
  <si>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</si>
  <si>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</si>
  <si>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</si>
  <si>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</si>
  <si>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</si>
  <si>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</si>
  <si>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</si>
  <si>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</si>
  <si>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</si>
  <si>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</si>
  <si>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</si>
  <si>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</si>
  <si>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</si>
  <si>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</si>
  <si>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</si>
  <si>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</si>
  <si>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</si>
  <si>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</si>
  <si>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</si>
  <si>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</si>
  <si>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</si>
  <si>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</si>
  <si>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</si>
  <si>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</si>
  <si>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</si>
  <si>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</si>
  <si>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</si>
  <si>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</si>
  <si>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</si>
  <si>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</si>
  <si>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</si>
  <si>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</si>
  <si>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</si>
  <si>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</si>
  <si>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</si>
  <si>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</si>
  <si>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</si>
  <si>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</si>
  <si>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</si>
  <si>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</si>
  <si>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</si>
  <si>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</si>
  <si>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</si>
  <si>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</si>
  <si>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</si>
  <si>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</si>
  <si>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</si>
  <si>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</si>
  <si>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</si>
  <si>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</si>
  <si>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</si>
  <si>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</si>
  <si>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</si>
  <si>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</si>
  <si>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</si>
  <si>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</si>
  <si>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</si>
  <si>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</si>
  <si>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</si>
  <si>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</si>
  <si>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</si>
  <si>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</si>
  <si>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</si>
  <si>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</si>
  <si>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</si>
  <si>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</si>
  <si>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</si>
  <si>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</si>
  <si>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</si>
  <si>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</si>
  <si>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</si>
  <si>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</si>
  <si>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</si>
  <si>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</si>
  <si>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</si>
  <si>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</si>
  <si>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</si>
  <si>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</si>
  <si>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</si>
  <si>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</si>
  <si>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</si>
  <si>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</si>
  <si>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</si>
  <si>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</si>
  <si>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</si>
  <si>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</si>
  <si>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</si>
  <si>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</si>
  <si>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</si>
  <si>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</si>
  <si>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</si>
  <si>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</si>
  <si>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</si>
  <si>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</si>
  <si>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</si>
  <si>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</si>
  <si>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</si>
  <si>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</si>
  <si>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</si>
  <si>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</si>
  <si>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</si>
  <si>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</si>
  <si>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</si>
  <si>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</si>
  <si>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</si>
  <si>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</si>
  <si>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</si>
  <si>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</si>
  <si>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</si>
  <si>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</si>
  <si>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</si>
  <si>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</si>
  <si>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</si>
  <si>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</si>
  <si>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</si>
  <si>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</si>
  <si>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</si>
  <si>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</si>
  <si>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</si>
  <si>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</si>
  <si>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</si>
  <si>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</si>
  <si>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</si>
  <si>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</si>
  <si>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</si>
  <si>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</si>
  <si>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</si>
  <si>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</si>
  <si>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</si>
  <si>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</si>
  <si>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</si>
  <si>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</si>
  <si>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</si>
  <si>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</si>
  <si>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</si>
  <si>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</si>
  <si>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</si>
  <si>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</si>
  <si>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</si>
  <si>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</si>
  <si>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</si>
  <si>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</si>
  <si>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</si>
  <si>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</si>
  <si>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</si>
  <si>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</si>
  <si>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</si>
  <si>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</si>
  <si>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</si>
  <si>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</si>
  <si>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</si>
  <si>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</si>
  <si>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</si>
  <si>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</si>
  <si>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</si>
  <si>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</si>
  <si>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</si>
  <si>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</si>
  <si>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</si>
  <si>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</si>
  <si>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</si>
  <si>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</si>
  <si>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</si>
  <si>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</si>
  <si>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</si>
  <si>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</si>
  <si>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</si>
  <si>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</si>
  <si>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</si>
  <si>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</si>
  <si>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</si>
  <si>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</si>
  <si>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</si>
  <si>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</si>
  <si>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</si>
  <si>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</si>
  <si>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</si>
  <si>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</si>
  <si>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</si>
  <si>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</si>
  <si>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</si>
  <si>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</si>
  <si>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</si>
  <si>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</si>
  <si>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</si>
  <si>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</si>
  <si>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</si>
  <si>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</si>
  <si>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</si>
  <si>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</si>
  <si>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</si>
  <si>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</si>
  <si>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</si>
  <si>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</si>
  <si>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</si>
  <si>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</si>
  <si>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</si>
  <si>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</si>
  <si>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</si>
  <si>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</si>
  <si>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</si>
  <si>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</si>
  <si>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</si>
  <si>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</si>
  <si>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</si>
  <si>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</si>
  <si>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</si>
  <si>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</si>
  <si>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</si>
  <si>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</si>
  <si>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</si>
  <si>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</si>
  <si>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</si>
  <si>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</si>
  <si>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</si>
  <si>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</si>
  <si>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</si>
  <si>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</si>
  <si>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</si>
  <si>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</si>
  <si>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</si>
  <si>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</si>
  <si>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</si>
  <si>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</si>
  <si>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</si>
  <si>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</si>
  <si>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</si>
  <si>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</si>
  <si>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</si>
  <si>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</si>
  <si>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</si>
  <si>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</si>
  <si>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</si>
  <si>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</si>
  <si>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</si>
  <si>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</si>
  <si>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</si>
  <si>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</si>
  <si>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</si>
  <si>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</si>
  <si>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</si>
  <si>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</si>
  <si>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</si>
  <si>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</si>
  <si>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</si>
  <si>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</si>
  <si>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</si>
  <si>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</si>
  <si>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</si>
  <si>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</si>
  <si>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</si>
  <si>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</si>
  <si>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</si>
  <si>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</si>
  <si>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</si>
  <si>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</si>
  <si>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</si>
  <si>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</si>
  <si>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</si>
  <si>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</si>
  <si>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</si>
  <si>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</si>
  <si>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</si>
  <si>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</si>
  <si>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</si>
  <si>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</si>
  <si>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</si>
  <si>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</si>
  <si>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</si>
  <si>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</si>
  <si>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</si>
  <si>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</si>
  <si>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</si>
  <si>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</si>
  <si>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</si>
  <si>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</si>
  <si>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</si>
  <si>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</si>
  <si>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</si>
  <si>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</si>
  <si>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</si>
  <si>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</si>
  <si>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</si>
  <si>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</si>
  <si>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</si>
  <si>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</si>
  <si>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</si>
  <si>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</si>
  <si>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</si>
  <si>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</si>
  <si>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</si>
  <si>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</si>
  <si>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</si>
  <si>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</si>
  <si>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</si>
  <si>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</si>
  <si>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</si>
  <si>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</si>
  <si>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</si>
  <si>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</si>
  <si>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</si>
  <si>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</si>
  <si>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</si>
  <si>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</si>
  <si>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</si>
  <si>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</si>
  <si>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</si>
  <si>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</si>
  <si>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</si>
  <si>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</si>
  <si>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</si>
  <si>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</si>
  <si>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</si>
  <si>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</si>
  <si>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</si>
  <si>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</si>
  <si>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</si>
  <si>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</si>
  <si>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</si>
  <si>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</si>
  <si>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</si>
  <si>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</si>
  <si>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</si>
  <si>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</si>
  <si>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</si>
  <si>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</si>
  <si>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</si>
  <si>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</si>
  <si>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</si>
  <si>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</si>
  <si>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</si>
  <si>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</si>
  <si>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</si>
  <si>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</si>
  <si>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</si>
  <si>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</si>
  <si>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</si>
  <si>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</si>
  <si>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</si>
  <si>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</si>
  <si>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</si>
  <si>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</si>
  <si>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</si>
  <si>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</si>
  <si>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</si>
  <si>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</si>
  <si>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</si>
  <si>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</si>
  <si>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</si>
  <si>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</si>
  <si>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</si>
  <si>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</si>
  <si>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</si>
  <si>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</si>
  <si>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</si>
  <si>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</si>
  <si>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</si>
  <si>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</si>
  <si>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</si>
  <si>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</si>
  <si>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</si>
  <si>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</si>
  <si>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</si>
  <si>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</si>
  <si>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</si>
  <si>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</si>
  <si>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</si>
  <si>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</si>
  <si>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</si>
  <si>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</si>
  <si>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</si>
  <si>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</si>
  <si>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</si>
  <si>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</si>
  <si>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</si>
  <si>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</si>
  <si>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</si>
  <si>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</si>
  <si>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</si>
  <si>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</si>
  <si>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</si>
  <si>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</si>
  <si>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</si>
  <si>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</si>
  <si>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</si>
  <si>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</si>
  <si>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</si>
  <si>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</si>
  <si>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</si>
  <si>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</si>
  <si>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</si>
  <si>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</si>
  <si>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</si>
  <si>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</si>
  <si>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</si>
  <si>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</si>
  <si>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</si>
  <si>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</si>
  <si>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</si>
  <si>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</si>
  <si>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</si>
  <si>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</si>
  <si>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</si>
  <si>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</si>
  <si>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</si>
  <si>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</si>
  <si>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</si>
  <si>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</si>
  <si>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</si>
  <si>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</si>
  <si>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</si>
  <si>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</si>
  <si>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</si>
  <si>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</si>
  <si>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</si>
  <si>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</si>
  <si>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</si>
  <si>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</si>
  <si>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</si>
  <si>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</si>
  <si>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</si>
  <si>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</si>
  <si>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</si>
  <si>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</si>
  <si>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</si>
  <si>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</si>
  <si>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</si>
  <si>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</si>
  <si>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</si>
  <si>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</si>
  <si>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</si>
  <si>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</si>
  <si>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</si>
  <si>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</si>
  <si>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</si>
  <si>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</si>
  <si>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</si>
  <si>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</si>
  <si>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</si>
  <si>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</si>
  <si>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</si>
  <si>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</si>
  <si>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</si>
  <si>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</si>
  <si>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</si>
  <si>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</si>
  <si>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</si>
  <si>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</si>
  <si>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</si>
  <si>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</si>
  <si>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</si>
  <si>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</si>
  <si>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</si>
  <si>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</si>
  <si>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</si>
  <si>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</si>
  <si>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</si>
  <si>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</si>
  <si>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</si>
  <si>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</si>
  <si>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</si>
  <si>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</si>
  <si>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</si>
  <si>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</si>
  <si>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</si>
  <si>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</si>
  <si>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</si>
  <si>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</si>
  <si>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</si>
  <si>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</si>
  <si>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</si>
  <si>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</si>
  <si>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</si>
  <si>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</si>
  <si>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</si>
  <si>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</si>
  <si>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</si>
  <si>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</si>
  <si>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</si>
  <si>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</si>
  <si>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</si>
  <si>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</si>
  <si>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</si>
  <si>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</si>
  <si>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</si>
  <si>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</si>
  <si>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</si>
  <si>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</si>
  <si>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</si>
  <si>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</si>
  <si>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</si>
  <si>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</si>
  <si>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</si>
  <si>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</si>
  <si>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</si>
  <si>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</si>
  <si>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</si>
  <si>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</si>
  <si>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</si>
  <si>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</si>
  <si>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</si>
  <si>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</si>
  <si>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</si>
  <si>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</si>
  <si>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</si>
  <si>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</si>
  <si>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</si>
  <si>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</si>
  <si>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</si>
  <si>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</si>
  <si>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</si>
  <si>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</si>
  <si>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</si>
  <si>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</si>
  <si>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</si>
  <si>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</si>
  <si>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</si>
  <si>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</si>
  <si>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</si>
  <si>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</si>
  <si>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</si>
  <si>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</si>
  <si>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</si>
  <si>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</si>
  <si>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</si>
  <si>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</si>
  <si>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</si>
  <si>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</si>
  <si>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</si>
  <si>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</si>
  <si>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</si>
  <si>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</si>
  <si>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</si>
  <si>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</si>
  <si>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</si>
  <si>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</si>
  <si>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</si>
  <si>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</si>
  <si>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</si>
  <si>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</si>
  <si>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</si>
  <si>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</si>
  <si>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</si>
  <si>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</si>
  <si>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</si>
  <si>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</si>
  <si>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</si>
  <si>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</si>
  <si>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</si>
  <si>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</si>
  <si>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</si>
  <si>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</si>
  <si>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</si>
  <si>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</si>
  <si>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</si>
  <si>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</si>
  <si>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</si>
  <si>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</si>
  <si>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</si>
  <si>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</si>
  <si>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</si>
  <si>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</si>
  <si>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</si>
  <si>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</si>
  <si>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</si>
  <si>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</si>
  <si>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</si>
  <si>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</si>
  <si>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</si>
  <si>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</si>
  <si>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</si>
  <si>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</si>
  <si>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</si>
  <si>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</si>
  <si>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</si>
  <si>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</si>
  <si>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</si>
  <si>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</si>
  <si>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</si>
  <si>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</si>
  <si>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</si>
  <si>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</si>
  <si>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</si>
  <si>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</si>
  <si>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</si>
  <si>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</si>
  <si>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</si>
  <si>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</si>
  <si>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</si>
  <si>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</si>
  <si>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</si>
  <si>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</si>
  <si>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</si>
  <si>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</si>
  <si>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</si>
  <si>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</si>
  <si>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</si>
  <si>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</si>
  <si>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</si>
  <si>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</si>
  <si>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</si>
  <si>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</si>
  <si>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</si>
  <si>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</si>
  <si>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</si>
  <si>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</si>
  <si>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</si>
  <si>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</si>
  <si>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</si>
  <si>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</si>
  <si>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</si>
  <si>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</si>
  <si>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</si>
  <si>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</si>
  <si>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</si>
  <si>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</si>
  <si>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</si>
  <si>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</si>
  <si>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</si>
  <si>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</si>
  <si>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</si>
  <si>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</si>
  <si>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</si>
  <si>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</si>
  <si>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</si>
  <si>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</si>
  <si>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</si>
  <si>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</si>
  <si>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</si>
  <si>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</si>
  <si>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</si>
  <si>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</si>
  <si>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</si>
  <si>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</si>
  <si>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</si>
  <si>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</si>
  <si>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</si>
  <si>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</si>
  <si>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</si>
  <si>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</si>
  <si>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</si>
  <si>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</si>
  <si>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</si>
  <si>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</si>
  <si>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</si>
  <si>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</si>
  <si>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</si>
  <si>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</si>
  <si>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</si>
  <si>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</si>
  <si>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</si>
  <si>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</si>
  <si>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</si>
  <si>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</si>
  <si>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</si>
  <si>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</si>
  <si>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</si>
  <si>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</si>
  <si>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</si>
  <si>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</si>
  <si>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</si>
  <si>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</si>
  <si>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</si>
  <si>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</si>
  <si>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</si>
  <si>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</si>
  <si>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</si>
  <si>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</si>
  <si>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</si>
  <si>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</si>
  <si>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</si>
  <si>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</si>
  <si>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</si>
  <si>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</si>
  <si>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</si>
  <si>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</si>
  <si>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</si>
  <si>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</si>
  <si>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</si>
  <si>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</si>
  <si>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</si>
  <si>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</si>
  <si>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</si>
  <si>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</si>
  <si>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</si>
  <si>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</si>
  <si>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</si>
  <si>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</si>
  <si>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</si>
  <si>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</si>
  <si>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</si>
  <si>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</si>
  <si>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</si>
  <si>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</si>
  <si>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</si>
  <si>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</si>
  <si>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</si>
  <si>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</si>
  <si>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</si>
  <si>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</si>
  <si>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</si>
  <si>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</si>
  <si>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</si>
  <si>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</si>
  <si>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</si>
  <si>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</si>
  <si>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</si>
  <si>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</si>
  <si>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</si>
  <si>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</si>
  <si>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</si>
  <si>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</si>
  <si>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</si>
  <si>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</si>
  <si>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</si>
  <si>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</si>
  <si>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</si>
  <si>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</si>
  <si>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</si>
  <si>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</si>
  <si>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</si>
  <si>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</si>
  <si>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</si>
  <si>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</si>
  <si>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</si>
  <si>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</si>
  <si>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</si>
  <si>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</si>
  <si>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</si>
  <si>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</si>
  <si>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</si>
  <si>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</si>
  <si>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</si>
  <si>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</si>
  <si>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</si>
  <si>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</si>
  <si>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</si>
  <si>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</si>
  <si>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</si>
  <si>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</si>
  <si>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</si>
  <si>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</si>
  <si>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</si>
  <si>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</si>
  <si>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</si>
  <si>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</si>
  <si>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</si>
  <si>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</si>
  <si>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</si>
  <si>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</si>
  <si>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</si>
  <si>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</si>
  <si>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</si>
  <si>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</si>
  <si>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</si>
  <si>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</si>
  <si>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</si>
  <si>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</si>
  <si>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</si>
  <si>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</si>
  <si>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</si>
  <si>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</si>
  <si>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</si>
  <si>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</si>
  <si>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</si>
  <si>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</si>
  <si>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</si>
  <si>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</si>
  <si>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</si>
  <si>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</si>
  <si>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</si>
  <si>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</si>
  <si>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</si>
  <si>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</si>
  <si>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</si>
  <si>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</si>
  <si>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</si>
  <si>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</si>
  <si>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</si>
  <si>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</si>
  <si>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</si>
  <si>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</si>
  <si>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</si>
  <si>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</si>
  <si>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</si>
  <si>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</si>
  <si>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</si>
  <si>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</si>
  <si>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</si>
  <si>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</si>
  <si>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</si>
  <si>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</si>
  <si>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</si>
  <si>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</si>
  <si>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</si>
  <si>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</si>
  <si>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</si>
  <si>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</si>
  <si>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</si>
  <si>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</si>
  <si>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</si>
  <si>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</si>
  <si>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</si>
  <si>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</si>
  <si>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</si>
  <si>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</si>
  <si>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</si>
  <si>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</si>
  <si>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</si>
  <si>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</si>
  <si>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</si>
  <si>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</si>
  <si>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</si>
  <si>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</si>
  <si>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</si>
  <si>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</si>
  <si>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</si>
  <si>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</si>
  <si>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</si>
  <si>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</si>
  <si>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</si>
  <si>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</si>
  <si>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</si>
  <si>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</si>
  <si>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</si>
  <si>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</si>
  <si>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</si>
  <si>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</si>
  <si>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</si>
  <si>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</si>
  <si>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</si>
  <si>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</si>
  <si>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</si>
  <si>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</si>
  <si>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</si>
  <si>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</si>
  <si>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</si>
  <si>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</si>
  <si>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</si>
  <si>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</si>
  <si>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</si>
  <si>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</si>
  <si>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</si>
  <si>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</si>
  <si>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</si>
  <si>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</si>
  <si>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</si>
  <si>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</si>
  <si>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</si>
  <si>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</si>
  <si>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</si>
  <si>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</si>
  <si>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</si>
  <si>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</si>
  <si>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</si>
  <si>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</si>
  <si>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</si>
  <si>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</si>
  <si>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</si>
  <si>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</si>
  <si>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</si>
  <si>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</si>
  <si>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</si>
  <si>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</si>
  <si>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</si>
  <si>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</si>
  <si>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</si>
  <si>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</si>
  <si>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</si>
  <si>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</si>
  <si>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</si>
  <si>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</si>
  <si>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</si>
  <si>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</si>
  <si>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</si>
  <si>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</si>
  <si>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</si>
  <si>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</si>
  <si>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</si>
  <si>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</si>
  <si>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</si>
  <si>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</si>
  <si>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</si>
  <si>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</si>
  <si>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</si>
  <si>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</si>
  <si>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</si>
  <si>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</si>
  <si>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</si>
  <si>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</si>
  <si>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</si>
  <si>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</si>
  <si>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</si>
  <si>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</si>
  <si>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</si>
  <si>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</si>
  <si>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</si>
  <si>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</si>
  <si>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</si>
  <si>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</si>
  <si>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</si>
  <si>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</si>
  <si>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</si>
  <si>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</si>
  <si>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</si>
  <si>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</si>
  <si>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</si>
  <si>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</si>
  <si>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</si>
  <si>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</si>
  <si>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</si>
  <si>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</si>
  <si>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</si>
  <si>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</si>
  <si>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</si>
  <si>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</si>
  <si>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</si>
  <si>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</si>
  <si>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</si>
  <si>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</si>
  <si>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</si>
  <si>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</si>
  <si>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</si>
  <si>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</si>
  <si>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</si>
  <si>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</si>
  <si>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</si>
  <si>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</si>
  <si>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</si>
  <si>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</si>
  <si>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</si>
  <si>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</si>
  <si>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</si>
  <si>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</si>
  <si>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</si>
  <si>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</si>
  <si>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</si>
  <si>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</si>
  <si>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</si>
  <si>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</si>
  <si>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</si>
  <si>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</si>
  <si>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</si>
  <si>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</si>
  <si>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</si>
  <si>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</si>
  <si>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</si>
  <si>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</si>
  <si>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</si>
  <si>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</si>
  <si>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</si>
  <si>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</si>
  <si>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</si>
  <si>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</si>
  <si>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</si>
  <si>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</si>
  <si>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</si>
  <si>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</si>
  <si>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</si>
  <si>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</si>
  <si>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</si>
  <si>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</si>
  <si>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</si>
  <si>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</si>
  <si>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</si>
  <si>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</si>
  <si>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</si>
  <si>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</si>
  <si>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</si>
  <si>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</si>
  <si>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</si>
  <si>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</si>
  <si>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</si>
  <si>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</si>
  <si>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</si>
  <si>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</si>
  <si>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</si>
  <si>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</si>
  <si>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</si>
  <si>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</si>
  <si>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</si>
  <si>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</si>
  <si>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</si>
  <si>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</si>
  <si>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</si>
  <si>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</si>
  <si>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</si>
  <si>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</si>
  <si>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</si>
  <si>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</si>
  <si>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</si>
  <si>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</si>
  <si>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</si>
  <si>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</si>
  <si>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</si>
  <si>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</si>
  <si>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</si>
  <si>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</si>
  <si>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</si>
  <si>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</si>
  <si>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</si>
  <si>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</si>
  <si>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</si>
  <si>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</si>
  <si>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</si>
  <si>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</si>
  <si>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</si>
  <si>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</si>
  <si>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</si>
  <si>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</si>
  <si>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</si>
  <si>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</si>
  <si>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</si>
  <si>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</si>
  <si>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</si>
  <si>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</si>
  <si>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</si>
  <si>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</si>
  <si>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</si>
  <si>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</si>
  <si>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</si>
  <si>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</si>
  <si>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</si>
  <si>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</si>
  <si>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</si>
  <si>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</si>
  <si>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</si>
  <si>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</si>
  <si>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</si>
  <si>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</si>
  <si>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</si>
  <si>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</si>
  <si>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</si>
  <si>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</si>
  <si>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</si>
  <si>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</si>
  <si>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</si>
  <si>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</si>
  <si>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</si>
  <si>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</si>
  <si>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</si>
  <si>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</si>
  <si>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</si>
  <si>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</si>
  <si>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</si>
  <si>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</si>
  <si>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</si>
  <si>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</si>
  <si>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</si>
  <si>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</si>
  <si>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</si>
  <si>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</si>
  <si>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</si>
  <si>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</si>
  <si>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</si>
  <si>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</si>
  <si>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</si>
  <si>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</si>
  <si>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</si>
  <si>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</si>
  <si>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</si>
  <si>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</si>
  <si>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</si>
  <si>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</si>
  <si>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</si>
  <si>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</si>
  <si>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</si>
  <si>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</si>
  <si>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</si>
  <si>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</si>
  <si>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</si>
  <si>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</si>
  <si>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</si>
  <si>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</si>
  <si>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</si>
  <si>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</si>
  <si>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</si>
  <si>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</si>
  <si>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</si>
  <si>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</si>
  <si>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</si>
  <si>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</si>
  <si>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</si>
  <si>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</si>
  <si>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</si>
  <si>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</si>
  <si>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</si>
  <si>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</si>
  <si>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</si>
  <si>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</si>
  <si>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</si>
  <si>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</si>
  <si>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</si>
  <si>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</si>
  <si>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</si>
  <si>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</si>
  <si>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</si>
  <si>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</si>
  <si>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</si>
  <si>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</si>
  <si>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</si>
  <si>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</si>
  <si>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</si>
  <si>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</si>
  <si>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</si>
  <si>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</si>
  <si>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</si>
  <si>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</si>
  <si>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</si>
  <si>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</si>
  <si>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</si>
  <si>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</si>
  <si>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</si>
  <si>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</si>
  <si>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</si>
  <si>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</si>
  <si>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</si>
  <si>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</si>
  <si>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</si>
  <si>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</si>
  <si>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</si>
  <si>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</si>
  <si>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</si>
  <si>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</si>
  <si>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</si>
  <si>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</si>
  <si>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</si>
  <si>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</si>
  <si>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</si>
  <si>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</si>
  <si>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</si>
  <si>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</si>
  <si>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</si>
  <si>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</si>
  <si>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</si>
  <si>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</si>
  <si>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</si>
  <si>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</si>
  <si>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</si>
  <si>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</si>
  <si>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</si>
  <si>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</si>
  <si>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</si>
  <si>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</si>
  <si>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</si>
  <si>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</si>
  <si>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</si>
  <si>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</si>
  <si>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</si>
  <si>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</si>
  <si>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</si>
  <si>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</si>
  <si>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</si>
  <si>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</si>
  <si>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</si>
  <si>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</si>
  <si>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</si>
  <si>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</si>
  <si>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</si>
  <si>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</si>
  <si>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</si>
  <si>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</si>
  <si>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</si>
  <si>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</si>
  <si>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</si>
  <si>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</si>
  <si>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</si>
  <si>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</si>
  <si>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</si>
  <si>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</si>
  <si>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</si>
  <si>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</si>
  <si>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</si>
  <si>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</si>
  <si>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</si>
  <si>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</si>
  <si>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</si>
  <si>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</si>
  <si>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</si>
  <si>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</si>
  <si>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</si>
  <si>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</si>
  <si>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</si>
  <si>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</si>
  <si>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</si>
  <si>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</si>
  <si>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</si>
  <si>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</si>
  <si>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</si>
  <si>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</si>
  <si>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</si>
  <si>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</si>
  <si>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</si>
  <si>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</si>
  <si>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</si>
  <si>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</si>
  <si>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</si>
  <si>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</si>
  <si>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</si>
  <si>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</si>
  <si>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</si>
  <si>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</si>
  <si>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</si>
  <si>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</si>
  <si>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</si>
  <si>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</si>
  <si>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</si>
  <si>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</si>
  <si>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</si>
  <si>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</si>
  <si>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</si>
  <si>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</si>
  <si>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</si>
  <si>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</si>
  <si>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</si>
  <si>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</si>
  <si>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</si>
  <si>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</si>
  <si>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</si>
  <si>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</si>
  <si>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</si>
  <si>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</si>
  <si>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</si>
  <si>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</si>
  <si>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</si>
  <si>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</si>
  <si>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</si>
  <si>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</si>
  <si>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</si>
  <si>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</si>
  <si>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</si>
  <si>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</si>
  <si>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</si>
  <si>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</si>
  <si>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</si>
  <si>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</si>
  <si>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</si>
  <si>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</si>
  <si>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</si>
  <si>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</si>
  <si>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</si>
  <si>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</si>
  <si>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</si>
  <si>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</si>
  <si>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</si>
  <si>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</si>
  <si>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</si>
  <si>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</si>
  <si>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</si>
  <si>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</si>
  <si>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</si>
  <si>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</si>
  <si>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</si>
  <si>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</si>
  <si>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</si>
  <si>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</si>
  <si>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</si>
  <si>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</si>
  <si>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</si>
  <si>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</si>
  <si>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</si>
  <si>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</si>
  <si>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</si>
  <si>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</si>
  <si>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</si>
  <si>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</si>
  <si>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</si>
  <si>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</si>
  <si>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</si>
  <si>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</si>
  <si>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</si>
  <si>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</si>
  <si>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</si>
  <si>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</si>
  <si>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</si>
  <si>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</si>
  <si>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</si>
  <si>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</si>
  <si>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</si>
  <si>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</si>
  <si>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</si>
  <si>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</si>
  <si>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</si>
  <si>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</si>
  <si>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</si>
  <si>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</si>
  <si>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</si>
  <si>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</si>
  <si>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</si>
  <si>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</si>
  <si>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</si>
  <si>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</si>
  <si>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</si>
  <si>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</si>
  <si>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</si>
  <si>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</si>
  <si>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</si>
  <si>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</si>
  <si>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</si>
  <si>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</si>
  <si>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</si>
  <si>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</si>
  <si>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</si>
  <si>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</si>
  <si>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</si>
  <si>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</si>
  <si>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</si>
  <si>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</si>
  <si>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</si>
  <si>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</si>
  <si>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</si>
  <si>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</si>
  <si>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</si>
  <si>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</si>
  <si>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</si>
  <si>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</si>
  <si>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</si>
  <si>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</si>
  <si>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</si>
  <si>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</si>
  <si>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</si>
  <si>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</si>
  <si>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</si>
  <si>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</si>
  <si>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</si>
  <si>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</si>
  <si>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</si>
  <si>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</si>
  <si>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</si>
  <si>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</si>
  <si>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</si>
  <si>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</si>
  <si>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</si>
  <si>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</si>
  <si>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</si>
  <si>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</si>
  <si>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</si>
  <si>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</si>
  <si>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</si>
  <si>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</si>
  <si>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</si>
  <si>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</si>
  <si>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</si>
  <si>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</si>
  <si>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</si>
  <si>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</si>
  <si>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</si>
  <si>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</si>
  <si>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</si>
  <si>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</si>
  <si>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</si>
  <si>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</si>
  <si>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</si>
  <si>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</si>
  <si>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</si>
  <si>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</si>
  <si>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</si>
  <si>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</si>
  <si>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</si>
  <si>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</si>
  <si>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</si>
  <si>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</si>
  <si>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</si>
  <si>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</si>
  <si>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</si>
  <si>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</si>
  <si>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</si>
  <si>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</si>
  <si>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</si>
  <si>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</si>
  <si>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</si>
  <si>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</si>
  <si>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</si>
  <si>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</si>
  <si>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</si>
  <si>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</si>
  <si>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</si>
  <si>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</si>
  <si>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</si>
  <si>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</si>
  <si>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</si>
  <si>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</si>
  <si>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</si>
  <si>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</si>
  <si>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</si>
  <si>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</si>
  <si>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</si>
  <si>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</si>
  <si>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</si>
  <si>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</si>
  <si>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</si>
  <si>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</si>
  <si>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</si>
  <si>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</si>
  <si>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</si>
  <si>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</si>
  <si>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</si>
  <si>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</si>
  <si>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</si>
  <si>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</si>
  <si>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</si>
  <si>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</si>
  <si>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</si>
  <si>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</si>
  <si>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</si>
  <si>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</si>
  <si>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</si>
  <si>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</si>
  <si>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</si>
  <si>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</si>
  <si>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</si>
  <si>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</si>
  <si>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</si>
  <si>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</si>
  <si>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</si>
  <si>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</si>
  <si>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</si>
  <si>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</si>
  <si>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</si>
  <si>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</si>
  <si>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</si>
  <si>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</si>
  <si>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</si>
  <si>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</si>
  <si>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</si>
  <si>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</si>
  <si>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</si>
  <si>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</si>
  <si>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</si>
  <si>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</si>
  <si>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</si>
  <si>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</si>
  <si>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</si>
  <si>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</si>
  <si>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</si>
  <si>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</si>
  <si>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</si>
  <si>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</si>
  <si>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</si>
  <si>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</si>
  <si>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</si>
  <si>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</si>
  <si>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</si>
  <si>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</si>
  <si>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</si>
  <si>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</si>
  <si>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</si>
  <si>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</si>
  <si>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</si>
  <si>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</si>
  <si>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</si>
  <si>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</si>
  <si>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</si>
  <si>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</si>
  <si>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</si>
  <si>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</si>
  <si>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</si>
  <si>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</si>
  <si>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</si>
  <si>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</si>
  <si>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</si>
  <si>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</si>
  <si>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</si>
  <si>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</si>
  <si>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</si>
  <si>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</si>
  <si>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</si>
  <si>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</si>
  <si>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</si>
  <si>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</si>
  <si>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</si>
  <si>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</si>
  <si>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</si>
  <si>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</si>
  <si>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</si>
  <si>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</si>
  <si>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</si>
  <si>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</si>
  <si>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</si>
  <si>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</si>
  <si>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</si>
  <si>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</si>
  <si>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</si>
  <si>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</si>
  <si>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</si>
  <si>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</si>
  <si>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</si>
  <si>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</si>
  <si>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</si>
  <si>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</si>
  <si>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</si>
  <si>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</si>
  <si>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</si>
  <si>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</si>
  <si>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</si>
  <si>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</si>
  <si>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</si>
  <si>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</si>
  <si>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</si>
  <si>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</si>
  <si>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</si>
  <si>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</si>
  <si>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</si>
  <si>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</si>
  <si>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</si>
  <si>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</si>
  <si>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</si>
  <si>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</si>
  <si>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</si>
  <si>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</si>
  <si>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</si>
  <si>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</si>
  <si>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</si>
  <si>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</si>
  <si>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</si>
  <si>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</si>
  <si>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</si>
  <si>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</si>
  <si>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</si>
  <si>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</si>
  <si>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</si>
  <si>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</si>
  <si>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</si>
  <si>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</si>
  <si>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</si>
  <si>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</si>
  <si>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</si>
  <si>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</si>
  <si>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</si>
  <si>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</si>
  <si>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</si>
  <si>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</si>
  <si>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</si>
  <si>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</si>
  <si>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</si>
  <si>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</si>
  <si>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</si>
  <si>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</si>
  <si>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</si>
  <si>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</si>
  <si>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</si>
  <si>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</si>
  <si>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</si>
  <si>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</si>
  <si>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</si>
  <si>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</si>
  <si>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</si>
  <si>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</si>
  <si>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</si>
  <si>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</si>
  <si>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</si>
  <si>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</si>
  <si>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</si>
  <si>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</si>
  <si>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</si>
  <si>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</si>
  <si>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</si>
  <si>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</si>
  <si>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</si>
  <si>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</si>
  <si>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</si>
  <si>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</si>
  <si>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</si>
  <si>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</si>
  <si>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</si>
  <si>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</si>
  <si>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</si>
  <si>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</si>
  <si>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</si>
  <si>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</si>
  <si>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</si>
  <si>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</si>
  <si>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</si>
  <si>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</si>
  <si>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</si>
  <si>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</si>
  <si>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</si>
  <si>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</si>
  <si>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</si>
  <si>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</si>
  <si>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</si>
  <si>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</si>
  <si>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</si>
  <si>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</si>
  <si>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</si>
  <si>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</si>
  <si>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</si>
  <si>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</si>
  <si>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</si>
  <si>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</si>
  <si>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</si>
  <si>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</si>
  <si>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</si>
  <si>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</si>
  <si>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</si>
  <si>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</si>
  <si>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</si>
  <si>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</si>
  <si>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</si>
  <si>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</si>
  <si>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</si>
  <si>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</si>
  <si>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</si>
  <si>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</si>
  <si>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</si>
  <si>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</si>
  <si>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</si>
  <si>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</si>
  <si>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</si>
  <si>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</si>
  <si>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</si>
  <si>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</si>
  <si>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</si>
  <si>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</si>
  <si>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</si>
  <si>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</si>
  <si>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</si>
  <si>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</si>
  <si>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</si>
  <si>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</si>
  <si>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</si>
  <si>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</si>
  <si>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</si>
  <si>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</si>
  <si>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</si>
  <si>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</si>
  <si>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</si>
  <si>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</si>
  <si>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</si>
  <si>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</si>
  <si>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</si>
  <si>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</si>
  <si>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</si>
  <si>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</si>
  <si>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</si>
  <si>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</si>
  <si>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</si>
  <si>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</si>
  <si>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</si>
  <si>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</si>
  <si>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</si>
  <si>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</si>
  <si>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</si>
  <si>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</si>
  <si>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</si>
  <si>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</si>
  <si>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</si>
  <si>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</si>
  <si>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</si>
  <si>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</si>
  <si>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</si>
  <si>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</si>
  <si>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</si>
  <si>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</si>
  <si>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</si>
  <si>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</si>
  <si>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</si>
  <si>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</si>
  <si>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</si>
  <si>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</si>
  <si>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</si>
  <si>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</si>
  <si>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</si>
  <si>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</si>
  <si>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</si>
  <si>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</si>
  <si>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</si>
  <si>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</si>
  <si>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</si>
  <si>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</si>
  <si>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</si>
  <si>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</si>
  <si>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</si>
  <si>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</si>
  <si>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</si>
  <si>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</si>
  <si>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</si>
  <si>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</si>
  <si>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</si>
  <si>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</si>
  <si>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</si>
  <si>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</si>
  <si>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</si>
  <si>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</si>
  <si>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</si>
  <si>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</si>
  <si>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</si>
  <si>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</si>
  <si>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</si>
  <si>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</si>
  <si>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</si>
  <si>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</si>
  <si>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</si>
  <si>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</si>
  <si>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</si>
  <si>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</si>
  <si>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</si>
  <si>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</si>
  <si>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</si>
  <si>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</si>
  <si>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</si>
  <si>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</si>
  <si>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</si>
  <si>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</si>
  <si>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</si>
  <si>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</si>
  <si>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</si>
  <si>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</si>
  <si>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</si>
  <si>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</si>
  <si>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</si>
  <si>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</si>
  <si>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</si>
  <si>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</si>
  <si>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</si>
  <si>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</si>
  <si>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</si>
  <si>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</si>
  <si>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</si>
  <si>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</si>
  <si>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</si>
  <si>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</si>
  <si>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</si>
  <si>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</si>
  <si>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</si>
  <si>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</si>
  <si>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</si>
  <si>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</si>
  <si>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</si>
  <si>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</si>
  <si>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</si>
  <si>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</si>
  <si>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</si>
  <si>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</si>
  <si>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</si>
  <si>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</si>
  <si>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</si>
  <si>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</si>
  <si>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</si>
  <si>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</si>
  <si>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</si>
  <si>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</si>
  <si>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</si>
  <si>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</si>
  <si>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</si>
  <si>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</si>
  <si>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</si>
  <si>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</si>
  <si>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</si>
  <si>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</si>
  <si>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</si>
  <si>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</si>
  <si>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</si>
  <si>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</si>
  <si>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</si>
  <si>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</si>
  <si>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</si>
  <si>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</si>
  <si>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</si>
  <si>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</si>
  <si>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</si>
  <si>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</si>
  <si>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</si>
  <si>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</si>
  <si>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</si>
  <si>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</si>
  <si>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</si>
  <si>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</si>
  <si>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</si>
  <si>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</si>
  <si>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</si>
  <si>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</si>
  <si>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</si>
  <si>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</si>
  <si>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</si>
  <si>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</si>
  <si>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</si>
  <si>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</si>
  <si>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</si>
  <si>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</si>
  <si>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</si>
  <si>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</si>
  <si>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</si>
  <si>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</si>
  <si>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</si>
  <si>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</si>
  <si>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</si>
  <si>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</si>
  <si>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</si>
  <si>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</si>
  <si>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</si>
  <si>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</si>
  <si>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</si>
  <si>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</si>
  <si>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</si>
  <si>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</si>
  <si>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</si>
  <si>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</si>
  <si>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</si>
  <si>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</si>
  <si>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</si>
  <si>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</si>
  <si>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</si>
  <si>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</si>
  <si>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</si>
  <si>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</si>
  <si>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</si>
  <si>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</si>
  <si>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</si>
  <si>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</si>
  <si>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</si>
  <si>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</si>
  <si>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</si>
  <si>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</si>
  <si>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</si>
  <si>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</si>
  <si>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</si>
  <si>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</si>
  <si>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</si>
  <si>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</si>
  <si>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</si>
  <si>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</si>
  <si>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</si>
  <si>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</si>
  <si>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</si>
  <si>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</si>
  <si>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</si>
  <si>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</si>
  <si>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</si>
  <si>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</si>
  <si>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</si>
  <si>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</si>
  <si>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</si>
  <si>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</si>
  <si>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</si>
  <si>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</si>
  <si>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</si>
  <si>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</si>
  <si>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</si>
  <si>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</si>
  <si>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</si>
  <si>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</si>
  <si>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</si>
  <si>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</si>
  <si>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</si>
  <si>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</si>
  <si>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</si>
  <si>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</si>
  <si>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</si>
  <si>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</si>
  <si>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</si>
  <si>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</si>
  <si>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</si>
  <si>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</si>
  <si>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</si>
  <si>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</si>
  <si>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</si>
  <si>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</si>
  <si>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</si>
  <si>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</si>
  <si>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</si>
  <si>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</si>
  <si>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</si>
  <si>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</si>
  <si>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</si>
  <si>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</si>
  <si>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</si>
  <si>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</si>
  <si>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</si>
  <si>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</si>
  <si>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</si>
  <si>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</si>
  <si>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</si>
  <si>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</si>
  <si>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</si>
  <si>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</si>
  <si>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</si>
  <si>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</si>
  <si>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</si>
  <si>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</si>
  <si>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</si>
  <si>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</si>
  <si>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</si>
  <si>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</si>
  <si>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</si>
  <si>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</si>
  <si>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</si>
  <si>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</si>
  <si>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</si>
  <si>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</si>
  <si>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</si>
  <si>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</si>
  <si>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</si>
  <si>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</si>
  <si>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</si>
  <si>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</si>
  <si>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</si>
  <si>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</si>
  <si>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</si>
  <si>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</si>
  <si>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</si>
  <si>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</si>
  <si>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</si>
  <si>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</si>
  <si>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</si>
  <si>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</si>
  <si>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</si>
  <si>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</si>
  <si>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</si>
  <si>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</si>
  <si>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</si>
  <si>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</si>
  <si>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</si>
  <si>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</si>
  <si>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</si>
  <si>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</si>
  <si>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</si>
  <si>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</si>
  <si>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</si>
  <si>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</si>
  <si>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</si>
  <si>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</si>
  <si>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</si>
  <si>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</si>
  <si>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</si>
  <si>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</si>
  <si>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</si>
  <si>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</si>
  <si>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</si>
  <si>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</si>
  <si>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</si>
  <si>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</si>
  <si>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</si>
  <si>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</si>
  <si>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</si>
  <si>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</si>
  <si>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</si>
  <si>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</si>
  <si>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</si>
  <si>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</si>
  <si>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</si>
  <si>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</si>
  <si>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</si>
  <si>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</si>
  <si>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</si>
  <si>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</si>
  <si>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</si>
  <si>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</si>
  <si>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</si>
  <si>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</si>
  <si>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</si>
  <si>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</si>
  <si>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</si>
  <si>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</si>
  <si>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</si>
  <si>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</si>
  <si>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</si>
  <si>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</si>
  <si>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</si>
  <si>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</si>
  <si>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</si>
  <si>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</si>
  <si>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</si>
  <si>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</si>
  <si>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</si>
  <si>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</si>
  <si>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</si>
  <si>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</si>
  <si>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</si>
  <si>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</si>
  <si>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</si>
  <si>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</si>
  <si>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</si>
  <si>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</si>
  <si>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</si>
  <si>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</si>
  <si>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</si>
  <si>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</si>
  <si>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</si>
  <si>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</si>
  <si>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</si>
  <si>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</si>
  <si>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</si>
  <si>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</si>
  <si>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</si>
  <si>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</si>
  <si>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</si>
  <si>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</si>
  <si>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</si>
  <si>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</si>
  <si>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</si>
  <si>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</si>
  <si>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</si>
  <si>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</si>
  <si>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</si>
  <si>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</si>
  <si>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</si>
  <si>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</si>
  <si>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</si>
  <si>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</si>
  <si>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</si>
  <si>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</si>
  <si>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</si>
  <si>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</si>
  <si>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</si>
  <si>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</si>
  <si>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</si>
  <si>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</si>
  <si>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</si>
  <si>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</si>
  <si>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</si>
  <si>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</si>
  <si>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</si>
  <si>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</si>
  <si>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</si>
  <si>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</si>
  <si>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</si>
  <si>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</si>
  <si>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</si>
  <si>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</si>
  <si>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</si>
  <si>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</si>
  <si>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</si>
  <si>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</si>
  <si>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</si>
  <si>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</si>
  <si>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</si>
  <si>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</si>
  <si>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</si>
  <si>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</si>
  <si>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</si>
  <si>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</si>
  <si>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</si>
  <si>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</si>
  <si>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</si>
  <si>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</si>
  <si>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</si>
  <si>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</si>
  <si>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</si>
  <si>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</si>
  <si>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</si>
  <si>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</si>
  <si>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</si>
  <si>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</si>
  <si>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</si>
  <si>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</si>
  <si>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</si>
  <si>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</si>
  <si>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</si>
  <si>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</si>
  <si>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</si>
  <si>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</si>
  <si>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</si>
  <si>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</si>
  <si>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</si>
  <si>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</si>
  <si>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</si>
  <si>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</si>
  <si>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</si>
  <si>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</si>
  <si>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</si>
  <si>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</si>
  <si>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</si>
  <si>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</si>
  <si>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</si>
  <si>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</si>
  <si>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</si>
  <si>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</si>
  <si>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</si>
  <si>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</si>
  <si>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</si>
  <si>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</si>
  <si>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</si>
  <si>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</si>
  <si>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</si>
  <si>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</si>
  <si>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</si>
  <si>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</si>
  <si>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</si>
  <si>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</si>
  <si>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</si>
  <si>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</si>
  <si>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</si>
  <si>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</si>
  <si>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</si>
  <si>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</si>
  <si>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</si>
  <si>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</si>
  <si>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</si>
  <si>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</si>
  <si>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</si>
  <si>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</si>
  <si>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</si>
  <si>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</si>
  <si>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</si>
  <si>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</si>
  <si>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</si>
  <si>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</si>
  <si>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</si>
  <si>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</si>
  <si>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</si>
  <si>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</si>
  <si>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</si>
  <si>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</si>
  <si>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</si>
  <si>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</si>
  <si>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</si>
  <si>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</si>
  <si>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</si>
  <si>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</si>
  <si>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</si>
  <si>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</si>
  <si>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</si>
  <si>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</si>
  <si>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</si>
  <si>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</si>
  <si>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</si>
  <si>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</si>
  <si>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</si>
  <si>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</si>
  <si>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</si>
  <si>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</si>
  <si>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</si>
  <si>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</si>
  <si>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</si>
  <si>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</si>
  <si>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</si>
  <si>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</si>
  <si>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</si>
  <si>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</si>
  <si>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</si>
  <si>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</si>
  <si>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</si>
  <si>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</si>
  <si>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</si>
  <si>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</si>
  <si>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</si>
  <si>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</si>
  <si>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</si>
  <si>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</si>
  <si>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</si>
  <si>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</si>
  <si>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</si>
  <si>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</si>
  <si>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</si>
  <si>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</si>
  <si>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</si>
  <si>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</si>
  <si>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</si>
  <si>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</si>
  <si>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</si>
  <si>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</si>
  <si>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</si>
  <si>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</si>
  <si>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</si>
  <si>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</si>
  <si>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</si>
  <si>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</si>
  <si>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</si>
  <si>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</si>
  <si>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</si>
  <si>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</si>
  <si>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</si>
  <si>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</si>
  <si>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</si>
  <si>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</si>
  <si>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</si>
  <si>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</si>
  <si>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</si>
  <si>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</si>
  <si>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</si>
  <si>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</si>
  <si>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</si>
  <si>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</si>
  <si>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</si>
  <si>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</si>
  <si>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</si>
  <si>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</si>
  <si>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</si>
  <si>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</si>
  <si>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</si>
  <si>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</si>
  <si>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</si>
  <si>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</si>
  <si>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</si>
  <si>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</si>
  <si>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</si>
  <si>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</si>
  <si>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</si>
  <si>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</si>
  <si>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</si>
  <si>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</si>
  <si>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</si>
  <si>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</si>
  <si>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</si>
  <si>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</si>
  <si>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</si>
  <si>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</si>
  <si>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</si>
  <si>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</si>
  <si>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</si>
  <si>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</si>
  <si>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</si>
  <si>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</si>
  <si>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</si>
  <si>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</si>
  <si>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</si>
  <si>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</si>
  <si>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</si>
  <si>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</si>
  <si>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</si>
  <si>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</si>
  <si>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</si>
  <si>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</si>
  <si>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</si>
  <si>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</si>
  <si>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</si>
  <si>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</si>
  <si>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</si>
  <si>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</si>
  <si>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</si>
  <si>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</si>
  <si>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</si>
  <si>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</si>
  <si>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</si>
  <si>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</si>
  <si>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</si>
  <si>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</si>
  <si>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</si>
  <si>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</si>
  <si>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</si>
  <si>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</si>
  <si>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</si>
  <si>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</si>
  <si>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</si>
  <si>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</si>
  <si>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</si>
  <si>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</si>
  <si>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</si>
  <si>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</si>
  <si>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</si>
  <si>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</si>
  <si>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</si>
  <si>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</si>
  <si>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</si>
  <si>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</si>
  <si>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</si>
  <si>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</si>
  <si>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</si>
  <si>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</si>
  <si>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</si>
  <si>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</si>
  <si>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</si>
  <si>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</si>
  <si>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</si>
  <si>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</si>
  <si>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</si>
  <si>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</si>
  <si>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</si>
  <si>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</si>
  <si>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</si>
  <si>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</si>
  <si>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</si>
  <si>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</si>
  <si>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</si>
  <si>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</si>
  <si>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</si>
  <si>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</si>
  <si>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</si>
  <si>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</si>
  <si>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</si>
  <si>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</si>
  <si>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</si>
  <si>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</si>
  <si>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</si>
  <si>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</si>
  <si>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</si>
  <si>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</si>
  <si>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</si>
  <si>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</si>
  <si>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</si>
  <si>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</si>
  <si>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</si>
  <si>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</si>
  <si>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</si>
  <si>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</si>
  <si>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</si>
  <si>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</si>
  <si>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</si>
  <si>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</si>
  <si>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</si>
  <si>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</si>
  <si>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</si>
  <si>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</si>
  <si>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</si>
  <si>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</si>
  <si>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</si>
  <si>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</si>
  <si>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</si>
  <si>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</si>
  <si>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</si>
  <si>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</si>
  <si>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</si>
  <si>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</si>
  <si>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</si>
  <si>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</si>
  <si>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</si>
  <si>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</si>
  <si>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</si>
  <si>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</si>
  <si>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</si>
  <si>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</si>
  <si>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</si>
  <si>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</si>
  <si>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</si>
  <si>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</si>
  <si>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</si>
  <si>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</si>
  <si>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</si>
  <si>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</si>
  <si>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</si>
  <si>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</si>
  <si>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</si>
  <si>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</si>
  <si>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</si>
  <si>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</si>
  <si>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</si>
  <si>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</si>
  <si>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</si>
  <si>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</si>
  <si>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</si>
  <si>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</si>
  <si>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</si>
  <si>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</si>
  <si>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</si>
  <si>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</si>
  <si>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</si>
  <si>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</si>
  <si>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</si>
  <si>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</si>
  <si>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</si>
  <si>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</si>
  <si>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</si>
  <si>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</si>
  <si>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</si>
  <si>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</si>
  <si>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</si>
  <si>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</si>
  <si>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</si>
  <si>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</si>
  <si>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</si>
  <si>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</si>
  <si>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</si>
  <si>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</si>
  <si>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</si>
  <si>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</si>
  <si>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</si>
  <si>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</si>
  <si>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</si>
  <si>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</si>
  <si>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</si>
  <si>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</si>
  <si>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</si>
  <si>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</si>
  <si>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</si>
  <si>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</si>
  <si>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</si>
  <si>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</si>
  <si>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</si>
  <si>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</si>
  <si>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</si>
  <si>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</si>
  <si>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</si>
  <si>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</si>
  <si>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</si>
  <si>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</si>
  <si>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</si>
  <si>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</si>
  <si>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</si>
  <si>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</si>
  <si>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</si>
  <si>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</si>
  <si>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</si>
  <si>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</si>
  <si>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</si>
  <si>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</si>
  <si>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</si>
  <si>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</si>
  <si>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</si>
  <si>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</si>
  <si>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</si>
  <si>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</si>
  <si>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</si>
  <si>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</si>
  <si>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</si>
  <si>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</si>
  <si>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</si>
  <si>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</si>
  <si>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</si>
  <si>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</si>
  <si>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</si>
  <si>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</si>
  <si>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</si>
  <si>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</si>
  <si>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</si>
  <si>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</si>
  <si>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</si>
  <si>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</si>
  <si>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</si>
  <si>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</si>
  <si>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</si>
  <si>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</si>
  <si>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</si>
  <si>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</si>
  <si>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</si>
  <si>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</si>
  <si>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</si>
  <si>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</si>
  <si>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</si>
  <si>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</si>
  <si>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</si>
  <si>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</si>
  <si>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</si>
  <si>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</si>
  <si>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</si>
  <si>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</si>
  <si>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</si>
  <si>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</si>
  <si>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</si>
  <si>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</si>
  <si>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</si>
  <si>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</si>
  <si>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</si>
  <si>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</si>
  <si>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</si>
  <si>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</si>
  <si>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</si>
  <si>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</si>
  <si>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</si>
  <si>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</si>
  <si>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</si>
  <si>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</si>
  <si>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</si>
  <si>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</si>
  <si>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</si>
  <si>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</si>
  <si>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</si>
  <si>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</si>
  <si>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</si>
  <si>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</si>
  <si>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</si>
  <si>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</si>
  <si>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</si>
  <si>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</si>
  <si>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</si>
  <si>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</si>
  <si>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</si>
  <si>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</si>
  <si>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</si>
  <si>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</si>
  <si>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</si>
  <si>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</si>
  <si>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</si>
  <si>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</si>
  <si>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</si>
  <si>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</si>
  <si>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</si>
  <si>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</si>
  <si>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</si>
  <si>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</si>
  <si>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</si>
  <si>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</si>
  <si>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</si>
  <si>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</si>
  <si>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</si>
  <si>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</si>
  <si>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</si>
  <si>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</si>
  <si>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</si>
  <si>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</si>
  <si>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</si>
  <si>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</si>
  <si>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</si>
  <si>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</si>
  <si>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</si>
  <si>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</si>
  <si>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</si>
  <si>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</si>
  <si>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</si>
  <si>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</si>
  <si>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</si>
  <si>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</si>
  <si>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</si>
  <si>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</si>
  <si>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</si>
  <si>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</si>
  <si>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</si>
  <si>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</si>
  <si>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</si>
  <si>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</si>
  <si>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</si>
  <si>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</si>
  <si>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</si>
  <si>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</si>
  <si>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</si>
  <si>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</si>
  <si>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</si>
  <si>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</si>
  <si>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</si>
  <si>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</si>
  <si>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</si>
  <si>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</si>
  <si>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</si>
  <si>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</si>
  <si>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</si>
  <si>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</si>
  <si>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</si>
  <si>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</si>
  <si>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</si>
  <si>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</si>
  <si>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</si>
  <si>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</si>
  <si>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</si>
  <si>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</si>
  <si>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</si>
  <si>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</si>
  <si>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</si>
  <si>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</si>
  <si>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</si>
  <si>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</si>
  <si>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</si>
  <si>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</si>
  <si>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</si>
  <si>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</si>
  <si>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</si>
  <si>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</si>
  <si>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</si>
  <si>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</si>
  <si>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</si>
  <si>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</si>
  <si>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</si>
  <si>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</si>
  <si>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</si>
  <si>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</si>
  <si>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</si>
  <si>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</si>
  <si>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</si>
  <si>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</si>
  <si>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</si>
  <si>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</si>
  <si>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</si>
  <si>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</si>
  <si>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</si>
  <si>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</si>
  <si>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</si>
  <si>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</si>
  <si>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</si>
  <si>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</si>
  <si>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</si>
  <si>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</si>
  <si>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</si>
  <si>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</si>
  <si>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</si>
  <si>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</si>
  <si>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</si>
  <si>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</si>
  <si>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</si>
  <si>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</si>
  <si>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</si>
  <si>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</si>
  <si>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</si>
  <si>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</si>
  <si>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</si>
  <si>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</si>
  <si>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</si>
  <si>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</si>
  <si>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</si>
  <si>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</si>
  <si>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</si>
  <si>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</si>
  <si>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</si>
  <si>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</si>
  <si>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</si>
  <si>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</si>
  <si>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</si>
  <si>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</si>
  <si>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</si>
  <si>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</si>
  <si>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</si>
  <si>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</si>
  <si>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</si>
  <si>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</si>
  <si>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</si>
  <si>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</si>
  <si>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</si>
  <si>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</si>
  <si>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</si>
  <si>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</si>
  <si>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</si>
  <si>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</si>
  <si>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</si>
  <si>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</si>
  <si>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</si>
  <si>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</si>
  <si>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</si>
  <si>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</si>
  <si>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</si>
  <si>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</si>
  <si>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</si>
  <si>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</si>
  <si>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</si>
  <si>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</si>
  <si>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</si>
  <si>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</si>
  <si>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</si>
  <si>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</si>
  <si>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</si>
  <si>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</si>
  <si>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</si>
  <si>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</si>
  <si>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</si>
  <si>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</si>
  <si>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</si>
  <si>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</si>
  <si>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</si>
  <si>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</si>
  <si>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</si>
  <si>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</si>
  <si>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</si>
  <si>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</si>
  <si>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</si>
  <si>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</si>
  <si>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</si>
  <si>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</si>
  <si>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</si>
  <si>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</si>
  <si>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</si>
  <si>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</si>
  <si>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</si>
  <si>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</si>
  <si>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</si>
  <si>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</si>
  <si>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</si>
  <si>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</si>
  <si>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</si>
  <si>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</si>
  <si>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</si>
  <si>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</si>
  <si>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</si>
  <si>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</si>
  <si>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</si>
  <si>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</si>
  <si>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</si>
  <si>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</si>
  <si>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</si>
  <si>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</si>
  <si>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</si>
  <si>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</si>
  <si>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</si>
  <si>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</si>
  <si>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</si>
  <si>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</si>
  <si>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</si>
  <si>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</si>
  <si>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</si>
  <si>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</si>
  <si>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</si>
  <si>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</si>
  <si>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</si>
  <si>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</si>
  <si>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</si>
  <si>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</si>
  <si>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</si>
  <si>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</si>
  <si>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</si>
  <si>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</si>
  <si>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</si>
  <si>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</si>
  <si>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</si>
  <si>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</si>
  <si>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</si>
  <si>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</si>
  <si>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</si>
  <si>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</si>
  <si>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</si>
  <si>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</si>
  <si>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</si>
  <si>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</si>
  <si>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</si>
  <si>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</si>
  <si>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</si>
  <si>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</si>
  <si>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</si>
  <si>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</si>
  <si>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</si>
  <si>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</si>
  <si>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</si>
  <si>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</si>
  <si>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</si>
  <si>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</si>
  <si>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</si>
  <si>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</si>
  <si>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</si>
  <si>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</si>
  <si>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</si>
  <si>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</si>
  <si>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</si>
  <si>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</si>
  <si>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</si>
  <si>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</si>
  <si>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</si>
  <si>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</si>
  <si>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</si>
  <si>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</si>
  <si>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</si>
  <si>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</si>
  <si>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</si>
  <si>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</si>
  <si>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</si>
  <si>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</si>
  <si>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</si>
  <si>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</si>
  <si>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</si>
  <si>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</si>
  <si>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</si>
  <si>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</si>
  <si>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</si>
  <si>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</si>
  <si>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</si>
  <si>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</si>
  <si>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</si>
  <si>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</si>
  <si>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</si>
  <si>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</si>
  <si>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</si>
  <si>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</si>
  <si>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</si>
  <si>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</si>
  <si>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</si>
  <si>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</si>
  <si>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</si>
  <si>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</si>
  <si>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</si>
  <si>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</si>
  <si>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</si>
  <si>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</si>
  <si>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</si>
  <si>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</si>
  <si>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</si>
  <si>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</si>
  <si>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</si>
  <si>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</si>
  <si>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</si>
  <si>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</si>
  <si>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</si>
  <si>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</si>
  <si>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</si>
  <si>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</si>
  <si>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</si>
  <si>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</si>
  <si>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</si>
  <si>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</si>
  <si>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</si>
  <si>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</si>
  <si>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</si>
  <si>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</si>
  <si>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</si>
  <si>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</si>
  <si>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</si>
  <si>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</si>
  <si>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</si>
  <si>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</si>
  <si>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</si>
  <si>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</si>
  <si>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</si>
  <si>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</si>
  <si>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</si>
  <si>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</si>
  <si>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</si>
  <si>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</si>
  <si>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</si>
  <si>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</si>
  <si>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</si>
  <si>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</si>
  <si>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</si>
  <si>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</si>
  <si>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</si>
  <si>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</si>
  <si>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</si>
  <si>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</si>
  <si>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</si>
  <si>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</si>
  <si>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</si>
  <si>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</si>
  <si>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</si>
  <si>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</si>
  <si>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</si>
  <si>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</si>
  <si>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</si>
  <si>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</si>
  <si>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</si>
  <si>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</si>
  <si>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</si>
  <si>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</si>
  <si>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</si>
  <si>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</si>
  <si>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</si>
  <si>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</si>
  <si>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</si>
  <si>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</si>
  <si>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</si>
  <si>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</si>
  <si>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</si>
  <si>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</si>
  <si>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</si>
  <si>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</si>
  <si>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</si>
  <si>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</si>
  <si>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</si>
  <si>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</si>
  <si>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</si>
  <si>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</si>
  <si>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</si>
  <si>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</si>
  <si>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</si>
  <si>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</si>
  <si>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</si>
  <si>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</si>
  <si>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</si>
  <si>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</si>
  <si>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</si>
  <si>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</si>
  <si>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</si>
  <si>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</si>
  <si>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</si>
  <si>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</si>
  <si>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</si>
  <si>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</si>
  <si>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</si>
  <si>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</si>
  <si>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</si>
  <si>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</si>
  <si>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</si>
  <si>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</si>
  <si>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</si>
  <si>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</si>
  <si>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</si>
  <si>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</si>
  <si>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</si>
  <si>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</si>
  <si>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</si>
  <si>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</si>
  <si>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</si>
  <si>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</si>
  <si>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</si>
  <si>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</si>
  <si>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</si>
  <si>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</si>
  <si>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</si>
  <si>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</si>
  <si>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</si>
  <si>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</si>
  <si>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</si>
  <si>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</si>
  <si>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</si>
  <si>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</si>
  <si>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</si>
  <si>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</si>
  <si>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</si>
  <si>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</si>
  <si>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</si>
  <si>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</si>
  <si>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</si>
  <si>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</si>
  <si>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</si>
  <si>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</si>
  <si>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</si>
  <si>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</si>
  <si>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</si>
  <si>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</si>
  <si>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</si>
  <si>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</si>
  <si>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</si>
  <si>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</si>
  <si>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</si>
  <si>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</si>
  <si>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</si>
  <si>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</si>
  <si>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</si>
  <si>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</si>
  <si>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</si>
  <si>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</si>
  <si>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</si>
  <si>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</si>
  <si>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</si>
  <si>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</si>
  <si>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</si>
  <si>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</si>
  <si>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</si>
  <si>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</si>
  <si>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</si>
  <si>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</si>
  <si>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</si>
  <si>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</si>
  <si>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</si>
  <si>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</si>
  <si>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</si>
  <si>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</si>
  <si>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</si>
  <si>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</si>
  <si>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</si>
  <si>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</si>
  <si>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</si>
  <si>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</si>
  <si>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</si>
  <si>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</si>
  <si>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</si>
  <si>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</si>
  <si>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</si>
  <si>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</si>
  <si>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</si>
  <si>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</si>
  <si>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</si>
  <si>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</si>
  <si>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</si>
  <si>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</si>
  <si>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</si>
  <si>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</si>
  <si>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</si>
  <si>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</si>
  <si>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</si>
  <si>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</si>
  <si>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</si>
  <si>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</si>
  <si>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</si>
  <si>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</si>
  <si>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</si>
  <si>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</si>
  <si>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</si>
  <si>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</si>
  <si>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</si>
  <si>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</si>
  <si>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</si>
  <si>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</si>
  <si>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</si>
  <si>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</si>
  <si>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</si>
  <si>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</si>
  <si>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</si>
  <si>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</si>
  <si>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</si>
  <si>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</si>
  <si>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</si>
  <si>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</si>
  <si>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</si>
  <si>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</si>
  <si>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</si>
  <si>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</si>
  <si>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</si>
  <si>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</si>
  <si>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</si>
  <si>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</si>
  <si>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</si>
  <si>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</si>
  <si>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</si>
  <si>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</si>
  <si>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</si>
  <si>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</si>
  <si>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</si>
  <si>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</si>
  <si>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</si>
  <si>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</si>
  <si>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</si>
  <si>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</si>
  <si>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</si>
  <si>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</si>
  <si>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</si>
  <si>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</si>
  <si>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</si>
  <si>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</si>
  <si>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</si>
  <si>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</si>
  <si>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</si>
  <si>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</si>
  <si>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</si>
  <si>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</si>
  <si>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</si>
  <si>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</si>
  <si>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</si>
  <si>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</si>
  <si>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</si>
  <si>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</si>
  <si>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</si>
  <si>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</si>
  <si>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</si>
  <si>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</si>
  <si>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</si>
  <si>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</si>
  <si>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</si>
  <si>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</si>
  <si>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</si>
  <si>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</si>
  <si>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</si>
  <si>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</si>
  <si>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</si>
  <si>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</si>
  <si>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</si>
  <si>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</si>
  <si>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</si>
  <si>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</si>
  <si>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</si>
  <si>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</si>
  <si>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</si>
  <si>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</si>
  <si>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</si>
  <si>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</si>
  <si>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</si>
  <si>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</si>
  <si>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</si>
  <si>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</si>
  <si>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</si>
  <si>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</si>
  <si>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</si>
  <si>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</si>
  <si>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</si>
  <si>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</si>
  <si>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</si>
  <si>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</si>
  <si>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</si>
  <si>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</si>
  <si>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</si>
  <si>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</si>
  <si>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</si>
  <si>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</si>
  <si>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</si>
  <si>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</si>
  <si>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</si>
  <si>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</si>
  <si>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</si>
  <si>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</si>
  <si>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</si>
  <si>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</si>
  <si>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</si>
  <si>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</si>
  <si>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</si>
  <si>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</si>
  <si>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</si>
  <si>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</si>
  <si>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</si>
  <si>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</si>
  <si>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</si>
  <si>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</si>
  <si>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</si>
  <si>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</si>
  <si>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</si>
  <si>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</si>
  <si>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</si>
  <si>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</si>
  <si>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</si>
  <si>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</si>
  <si>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</si>
  <si>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</si>
  <si>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</si>
  <si>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</si>
  <si>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</si>
  <si>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</si>
  <si>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</si>
  <si>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</si>
  <si>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</si>
  <si>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</si>
  <si>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</si>
  <si>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</si>
  <si>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</si>
  <si>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</si>
  <si>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</si>
  <si>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</si>
  <si>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</si>
  <si>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</si>
  <si>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</si>
  <si>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</si>
  <si>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</si>
  <si>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</si>
  <si>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</si>
  <si>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</si>
  <si>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</si>
  <si>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</si>
  <si>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</si>
  <si>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</si>
  <si>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</si>
  <si>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</si>
  <si>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</si>
  <si>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</si>
  <si>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</si>
  <si>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</si>
  <si>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</si>
  <si>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</si>
  <si>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</si>
  <si>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</si>
  <si>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</si>
  <si>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</si>
  <si>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</si>
  <si>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</si>
  <si>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</si>
  <si>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</si>
  <si>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</si>
  <si>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</si>
  <si>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</si>
  <si>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</si>
  <si>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</si>
  <si>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</si>
  <si>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</si>
  <si>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</si>
  <si>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</si>
  <si>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</si>
  <si>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</si>
  <si>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</si>
  <si>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</si>
  <si>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</si>
  <si>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</si>
  <si>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</si>
  <si>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</si>
  <si>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</si>
  <si>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</si>
  <si>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</si>
  <si>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</si>
  <si>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</si>
  <si>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</si>
  <si>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</si>
  <si>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</si>
  <si>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</si>
  <si>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</si>
  <si>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</si>
  <si>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</si>
  <si>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</si>
  <si>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</si>
  <si>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</si>
  <si>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</si>
  <si>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</si>
  <si>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</si>
  <si>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</si>
  <si>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</si>
  <si>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</si>
  <si>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</si>
  <si>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</si>
  <si>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</si>
  <si>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</si>
  <si>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</si>
  <si>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</si>
  <si>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</si>
  <si>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</si>
  <si>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</si>
  <si>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</si>
  <si>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</si>
  <si>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</si>
  <si>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</si>
  <si>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</si>
  <si>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</si>
  <si>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</si>
  <si>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</si>
  <si>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</si>
  <si>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</si>
  <si>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</si>
  <si>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</si>
  <si>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</si>
  <si>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</si>
  <si>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</si>
  <si>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</si>
  <si>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</si>
  <si>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</si>
  <si>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</si>
  <si>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</si>
  <si>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</si>
  <si>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</si>
  <si>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</si>
  <si>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</si>
  <si>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</si>
  <si>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</si>
  <si>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</si>
  <si>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</si>
  <si>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</si>
  <si>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</si>
  <si>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</si>
  <si>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</si>
  <si>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</si>
  <si>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</si>
  <si>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</si>
  <si>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</si>
  <si>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</si>
  <si>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</si>
  <si>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</si>
  <si>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</si>
  <si>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</si>
  <si>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</si>
  <si>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</si>
  <si>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</si>
  <si>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</si>
  <si>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</si>
  <si>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</si>
  <si>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</si>
  <si>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</si>
  <si>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</si>
  <si>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</si>
  <si>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</si>
  <si>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</si>
  <si>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</si>
  <si>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</si>
  <si>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</si>
  <si>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</si>
  <si>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</si>
  <si>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</si>
  <si>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</si>
  <si>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</si>
  <si>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</si>
  <si>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</si>
  <si>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</si>
  <si>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</si>
  <si>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</si>
  <si>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</si>
  <si>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</si>
  <si>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</si>
  <si>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</si>
  <si>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</si>
  <si>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</si>
  <si>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</si>
  <si>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</si>
  <si>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</si>
  <si>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</si>
  <si>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</si>
  <si>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</si>
  <si>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</si>
  <si>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</si>
  <si>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</si>
  <si>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</si>
  <si>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</si>
  <si>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</si>
  <si>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</si>
  <si>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</si>
  <si>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</si>
  <si>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</si>
  <si>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</si>
  <si>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</si>
  <si>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</si>
  <si>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</si>
  <si>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</si>
  <si>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</si>
  <si>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</si>
  <si>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</si>
  <si>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</si>
  <si>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</si>
  <si>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</si>
  <si>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</si>
  <si>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</si>
  <si>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</si>
  <si>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</si>
  <si>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</si>
  <si>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</si>
  <si>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</si>
  <si>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</si>
  <si>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</si>
  <si>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</si>
  <si>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</si>
  <si>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</si>
  <si>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</si>
  <si>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</si>
  <si>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</si>
  <si>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</si>
  <si>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</si>
  <si>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</si>
  <si>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</si>
  <si>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</si>
  <si>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</si>
  <si>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</si>
  <si>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</si>
  <si>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</si>
  <si>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</si>
  <si>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</si>
  <si>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</si>
  <si>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</si>
  <si>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</si>
  <si>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</si>
  <si>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</si>
  <si>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</si>
  <si>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</si>
  <si>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</si>
  <si>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</si>
  <si>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</si>
  <si>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</si>
  <si>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</si>
  <si>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</si>
  <si>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</si>
  <si>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</si>
  <si>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</si>
  <si>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</si>
  <si>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</si>
  <si>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</si>
  <si>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</si>
  <si>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</si>
  <si>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</si>
  <si>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</si>
  <si>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</si>
  <si>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</si>
  <si>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</si>
  <si>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</si>
  <si>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</si>
  <si>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</si>
  <si>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</si>
  <si>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</si>
  <si>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</si>
  <si>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</si>
  <si>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</si>
  <si>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</si>
  <si>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</si>
  <si>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</si>
  <si>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</si>
  <si>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</si>
  <si>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</si>
  <si>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</si>
  <si>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</si>
  <si>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</si>
  <si>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</si>
  <si>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</si>
  <si>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</si>
  <si>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</si>
  <si>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</si>
  <si>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</si>
  <si>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</si>
  <si>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</si>
  <si>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</si>
  <si>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</si>
  <si>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</si>
  <si>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</si>
  <si>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</si>
  <si>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</si>
  <si>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</si>
  <si>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</si>
  <si>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</si>
  <si>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</si>
  <si>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</si>
  <si>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</si>
  <si>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</si>
  <si>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</si>
  <si>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</si>
  <si>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</si>
  <si>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</si>
  <si>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</si>
  <si>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</si>
  <si>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</si>
  <si>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</si>
  <si>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</si>
  <si>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</si>
  <si>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</si>
  <si>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</si>
  <si>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</si>
  <si>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</si>
  <si>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</si>
  <si>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</si>
  <si>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</si>
  <si>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</si>
  <si>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</si>
  <si>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</si>
  <si>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</si>
  <si>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</si>
  <si>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</si>
  <si>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</si>
  <si>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</si>
  <si>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</si>
  <si>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</si>
  <si>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</si>
  <si>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</si>
  <si>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</si>
  <si>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</si>
  <si>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</si>
  <si>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</si>
  <si>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</si>
  <si>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</si>
  <si>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</si>
  <si>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</si>
  <si>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</si>
  <si>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</si>
  <si>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</si>
  <si>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</si>
  <si>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</si>
  <si>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</si>
  <si>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</si>
  <si>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</si>
  <si>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</si>
  <si>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</si>
  <si>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</si>
  <si>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</si>
  <si>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</si>
  <si>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</si>
  <si>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</si>
  <si>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</si>
  <si>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</si>
  <si>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</si>
  <si>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</si>
  <si>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</si>
  <si>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</si>
  <si>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</si>
  <si>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</si>
  <si>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</si>
  <si>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</si>
  <si>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</si>
  <si>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</si>
  <si>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</si>
  <si>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</si>
  <si>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</si>
  <si>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</si>
  <si>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</si>
  <si>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</si>
  <si>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</si>
  <si>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</si>
  <si>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</si>
  <si>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</si>
  <si>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</si>
  <si>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</si>
  <si>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</si>
  <si>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</si>
  <si>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</si>
  <si>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</si>
  <si>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</si>
  <si>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</si>
  <si>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</si>
  <si>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</si>
  <si>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</si>
  <si>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</si>
  <si>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</si>
  <si>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</si>
  <si>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</si>
  <si>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</si>
  <si>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</si>
  <si>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</si>
  <si>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</si>
  <si>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</si>
  <si>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</si>
  <si>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</si>
  <si>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</si>
  <si>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</si>
  <si>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</si>
  <si>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</si>
  <si>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</si>
  <si>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</si>
  <si>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</si>
  <si>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</si>
  <si>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</si>
  <si>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</si>
  <si>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</si>
  <si>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</si>
  <si>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</si>
  <si>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</si>
  <si>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</si>
  <si>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</si>
  <si>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</si>
  <si>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</si>
  <si>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</si>
  <si>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</si>
  <si>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</si>
  <si>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</si>
  <si>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</si>
  <si>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</si>
  <si>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</si>
  <si>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</si>
  <si>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</si>
  <si>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</si>
  <si>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</si>
  <si>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</si>
  <si>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</si>
  <si>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</si>
  <si>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</si>
  <si>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</si>
  <si>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</si>
  <si>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</si>
  <si>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</si>
  <si>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</si>
  <si>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</si>
  <si>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</si>
  <si>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</si>
  <si>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</si>
  <si>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</si>
  <si>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</si>
  <si>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</si>
  <si>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</si>
  <si>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</si>
  <si>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</si>
  <si>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</si>
  <si>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</si>
  <si>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</si>
  <si>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</si>
  <si>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</si>
  <si>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</si>
  <si>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</si>
  <si>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</si>
  <si>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</si>
  <si>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</si>
  <si>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</si>
  <si>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</si>
  <si>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</si>
  <si>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</si>
  <si>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</si>
  <si>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</si>
  <si>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</si>
  <si>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</si>
  <si>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</si>
  <si>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</si>
  <si>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</si>
  <si>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</si>
  <si>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</si>
  <si>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</si>
  <si>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</si>
  <si>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</si>
  <si>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</si>
  <si>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</si>
  <si>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</si>
  <si>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</si>
  <si>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</si>
  <si>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</si>
  <si>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</si>
  <si>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</si>
  <si>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</si>
  <si>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</si>
  <si>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</si>
  <si>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</si>
  <si>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</si>
  <si>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</si>
  <si>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</si>
  <si>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</si>
  <si>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</si>
  <si>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</si>
  <si>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</si>
  <si>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</si>
  <si>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</si>
  <si>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</si>
  <si>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</si>
  <si>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</si>
  <si>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</si>
  <si>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</si>
  <si>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</si>
  <si>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</si>
  <si>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</si>
  <si>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</si>
  <si>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</si>
  <si>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</si>
  <si>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</si>
  <si>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</si>
  <si>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</si>
  <si>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</si>
  <si>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</si>
  <si>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</si>
  <si>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</si>
  <si>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</si>
  <si>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</si>
  <si>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</si>
  <si>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</si>
  <si>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</si>
  <si>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</si>
  <si>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</si>
  <si>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</si>
  <si>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</si>
  <si>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</si>
  <si>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</si>
  <si>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</si>
  <si>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</si>
  <si>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</si>
  <si>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</si>
  <si>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</si>
  <si>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</si>
  <si>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</si>
  <si>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</si>
  <si>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</si>
  <si>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</si>
  <si>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</si>
  <si>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</si>
  <si>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</si>
  <si>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</si>
  <si>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</si>
  <si>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</si>
  <si>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</si>
  <si>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</si>
  <si>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</si>
  <si>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</si>
  <si>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</si>
  <si>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</si>
  <si>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</si>
  <si>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</si>
  <si>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</si>
  <si>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</si>
  <si>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</si>
  <si>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</si>
  <si>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</si>
  <si>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</si>
  <si>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</si>
  <si>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</si>
  <si>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</si>
  <si>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</si>
  <si>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</si>
  <si>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</si>
  <si>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</si>
  <si>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</si>
  <si>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</si>
  <si>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</si>
  <si>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</si>
  <si>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</si>
  <si>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</si>
  <si>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</si>
  <si>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</si>
  <si>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</si>
  <si>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</si>
  <si>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</si>
  <si>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</si>
  <si>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</si>
  <si>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</si>
  <si>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</si>
  <si>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</si>
  <si>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</si>
  <si>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</si>
  <si>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</si>
  <si>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</si>
  <si>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</si>
  <si>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</si>
  <si>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</si>
  <si>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</si>
  <si>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</si>
  <si>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</si>
  <si>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</si>
  <si>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</si>
  <si>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</si>
  <si>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</si>
  <si>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</si>
  <si>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</si>
  <si>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</si>
  <si>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</si>
  <si>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</si>
  <si>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</si>
  <si>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</si>
  <si>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</si>
  <si>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</si>
  <si>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</si>
  <si>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</si>
  <si>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</si>
  <si>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</si>
  <si>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</si>
  <si>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</si>
  <si>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</si>
  <si>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</si>
  <si>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</si>
  <si>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</si>
  <si>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</si>
  <si>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</si>
  <si>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</si>
  <si>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</si>
  <si>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</si>
  <si>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</si>
  <si>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</si>
  <si>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</si>
  <si>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</si>
  <si>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</si>
  <si>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</si>
  <si>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</si>
  <si>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</si>
  <si>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</si>
  <si>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</si>
  <si>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</si>
  <si>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</si>
  <si>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</si>
  <si>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</si>
  <si>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</si>
  <si>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</si>
  <si>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</si>
  <si>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</si>
  <si>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</si>
  <si>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</si>
  <si>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</si>
  <si>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</si>
  <si>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</si>
  <si>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</si>
  <si>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</si>
  <si>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</si>
  <si>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</si>
  <si>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</si>
  <si>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</si>
  <si>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</si>
  <si>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</si>
  <si>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</si>
  <si>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</si>
  <si>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</si>
  <si>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</si>
  <si>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</si>
  <si>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</si>
  <si>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</si>
  <si>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</si>
  <si>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</si>
  <si>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</si>
  <si>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</si>
  <si>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</si>
  <si>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</si>
  <si>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</si>
  <si>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</si>
  <si>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</si>
  <si>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</si>
  <si>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</si>
  <si>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</si>
  <si>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</si>
  <si>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</si>
  <si>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</si>
  <si>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</si>
  <si>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</si>
  <si>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</si>
  <si>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</si>
  <si>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</si>
  <si>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</si>
  <si>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</si>
  <si>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</si>
  <si>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</si>
  <si>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</si>
  <si>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</si>
  <si>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</si>
  <si>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</si>
  <si>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</si>
  <si>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</si>
  <si>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</si>
  <si>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</si>
  <si>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</si>
  <si>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</si>
  <si>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</si>
  <si>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</si>
  <si>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</si>
  <si>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</si>
  <si>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</si>
  <si>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</si>
  <si>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</si>
  <si>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</si>
  <si>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</si>
  <si>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</si>
  <si>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</si>
  <si>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</si>
  <si>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</si>
  <si>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</si>
  <si>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</si>
  <si>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</si>
  <si>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</si>
  <si>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</si>
  <si>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</si>
  <si>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</si>
  <si>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</si>
  <si>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</si>
  <si>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</si>
  <si>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</si>
  <si>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</si>
  <si>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</si>
  <si>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</si>
  <si>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</si>
  <si>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</si>
  <si>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</si>
  <si>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</si>
  <si>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</si>
  <si>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</si>
  <si>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</si>
  <si>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</si>
  <si>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</si>
  <si>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</si>
  <si>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</si>
  <si>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</si>
  <si>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</si>
  <si>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</si>
  <si>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</si>
  <si>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</si>
  <si>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</si>
  <si>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</si>
  <si>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</si>
  <si>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</si>
  <si>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</si>
  <si>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</si>
  <si>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</si>
  <si>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</si>
  <si>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</si>
  <si>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</si>
  <si>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</si>
  <si>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</si>
  <si>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</si>
  <si>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</si>
  <si>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</si>
  <si>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</si>
  <si>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</si>
  <si>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</si>
  <si>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</si>
  <si>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</si>
  <si>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</si>
  <si>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</si>
  <si>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</si>
  <si>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</si>
  <si>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</si>
  <si>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</si>
  <si>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</si>
  <si>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</si>
  <si>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</si>
  <si>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</si>
  <si>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</si>
  <si>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</si>
  <si>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</si>
  <si>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</si>
  <si>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</si>
  <si>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</si>
  <si>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</si>
  <si>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</si>
  <si>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</si>
  <si>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</si>
  <si>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</si>
  <si>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</si>
  <si>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</si>
  <si>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</si>
  <si>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</si>
  <si>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</si>
  <si>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</si>
  <si>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</si>
  <si>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</si>
  <si>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</si>
  <si>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</si>
  <si>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</si>
  <si>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</si>
  <si>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</si>
  <si>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</si>
  <si>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</si>
  <si>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</si>
  <si>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</si>
  <si>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</si>
  <si>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</si>
  <si>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</si>
  <si>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</si>
  <si>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</si>
  <si>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</si>
  <si>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</si>
  <si>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</si>
  <si>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</si>
  <si>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</si>
  <si>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</si>
  <si>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</si>
  <si>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</si>
  <si>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</si>
  <si>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</si>
  <si>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</si>
  <si>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</si>
  <si>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</si>
  <si>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</si>
  <si>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</si>
  <si>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</si>
  <si>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</si>
  <si>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</si>
  <si>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</si>
  <si>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</si>
  <si>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</si>
  <si>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</si>
  <si>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</si>
  <si>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</si>
  <si>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</si>
  <si>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</si>
  <si>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</si>
  <si>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</si>
  <si>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</si>
  <si>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</si>
  <si>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</si>
  <si>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</si>
  <si>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</si>
  <si>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</si>
  <si>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</si>
  <si>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</si>
  <si>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</si>
  <si>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</si>
  <si>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</si>
  <si>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</si>
  <si>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</si>
  <si>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</si>
  <si>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</si>
  <si>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</si>
  <si>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</si>
  <si>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</si>
  <si>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</si>
  <si>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</si>
  <si>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</si>
  <si>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</si>
  <si>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</si>
  <si>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</si>
  <si>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</si>
  <si>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</si>
  <si>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</si>
  <si>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</si>
  <si>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</si>
  <si>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</si>
  <si>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</si>
  <si>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</si>
  <si>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</si>
  <si>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</si>
  <si>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</si>
  <si>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</si>
  <si>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</si>
  <si>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</si>
  <si>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</si>
  <si>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</si>
  <si>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</si>
  <si>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</si>
  <si>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</si>
  <si>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</si>
  <si>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</si>
  <si>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</si>
  <si>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</si>
  <si>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</si>
  <si>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</si>
  <si>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</si>
  <si>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</si>
  <si>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</si>
  <si>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</si>
  <si>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</si>
  <si>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</si>
  <si>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</si>
  <si>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</si>
  <si>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</si>
  <si>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</si>
  <si>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</si>
  <si>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</si>
  <si>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</si>
  <si>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</si>
  <si>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</si>
  <si>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</si>
  <si>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</si>
  <si>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</si>
  <si>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</si>
  <si>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</si>
  <si>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</si>
  <si>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</si>
  <si>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</si>
  <si>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</si>
  <si>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</si>
  <si>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</si>
  <si>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</si>
  <si>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</si>
  <si>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</si>
  <si>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</si>
  <si>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</si>
  <si>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</si>
  <si>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</si>
  <si>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</si>
  <si>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</si>
  <si>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</si>
  <si>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</si>
  <si>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</si>
  <si>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</si>
  <si>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</si>
  <si>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</si>
  <si>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</si>
  <si>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</si>
  <si>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</si>
  <si>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</si>
  <si>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</si>
  <si>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</si>
  <si>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</si>
  <si>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</si>
  <si>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</si>
  <si>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</si>
  <si>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</si>
  <si>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</si>
  <si>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</si>
  <si>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</si>
  <si>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</si>
  <si>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</si>
  <si>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</si>
  <si>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</si>
  <si>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</si>
  <si>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</si>
  <si>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</si>
  <si>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</si>
  <si>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</si>
  <si>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</si>
  <si>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</si>
  <si>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</si>
  <si>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</si>
  <si>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</si>
  <si>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</si>
  <si>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</si>
  <si>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</si>
  <si>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</si>
  <si>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</si>
  <si>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</si>
  <si>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</si>
  <si>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</si>
  <si>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</si>
  <si>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</si>
  <si>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</si>
  <si>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</si>
  <si>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</si>
  <si>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</si>
  <si>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</si>
  <si>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</si>
  <si>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</si>
  <si>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</si>
  <si>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</si>
  <si>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</si>
  <si>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</si>
  <si>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</si>
  <si>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</si>
  <si>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</si>
  <si>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</si>
  <si>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</si>
  <si>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</si>
  <si>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</si>
  <si>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</si>
  <si>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</si>
  <si>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</si>
  <si>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</si>
  <si>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</si>
  <si>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</si>
  <si>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</si>
  <si>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</si>
  <si>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</si>
  <si>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</si>
  <si>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</si>
  <si>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</si>
  <si>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</si>
  <si>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</si>
  <si>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</si>
  <si>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</si>
  <si>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</si>
  <si>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</si>
  <si>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</si>
  <si>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</si>
  <si>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</si>
  <si>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</si>
  <si>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</si>
  <si>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</si>
  <si>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</si>
  <si>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</si>
  <si>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</si>
  <si>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</si>
  <si>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</si>
  <si>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</si>
  <si>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</si>
  <si>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</si>
  <si>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</si>
  <si>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</si>
  <si>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</si>
  <si>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</si>
  <si>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</si>
  <si>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</si>
  <si>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</si>
  <si>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</si>
  <si>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</si>
  <si>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</si>
  <si>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</si>
  <si>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</si>
  <si>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</si>
  <si>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</si>
  <si>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</si>
  <si>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</si>
  <si>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</si>
  <si>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</si>
  <si>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</si>
  <si>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</si>
  <si>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</si>
  <si>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</si>
  <si>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</si>
  <si>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</si>
  <si>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</si>
  <si>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</si>
  <si>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</si>
  <si>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</si>
  <si>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</si>
  <si>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</si>
  <si>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</si>
  <si>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</si>
  <si>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</si>
  <si>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</si>
  <si>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</si>
  <si>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</si>
  <si>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</si>
  <si>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</si>
  <si>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</si>
  <si>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</si>
  <si>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</si>
  <si>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</si>
  <si>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</si>
  <si>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</si>
  <si>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</si>
  <si>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</si>
  <si>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</si>
  <si>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</si>
  <si>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</si>
  <si>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</si>
  <si>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</si>
  <si>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</si>
  <si>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</si>
  <si>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</si>
  <si>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</si>
  <si>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</si>
  <si>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</si>
  <si>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</si>
  <si>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</si>
  <si>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</si>
  <si>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</si>
  <si>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</si>
  <si>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</si>
  <si>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</si>
  <si>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</si>
  <si>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</si>
  <si>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</si>
  <si>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</si>
  <si>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</si>
  <si>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</si>
  <si>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</si>
  <si>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</si>
  <si>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</si>
  <si>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</si>
  <si>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</si>
  <si>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</si>
  <si>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</si>
  <si>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</si>
  <si>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</si>
  <si>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</si>
  <si>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</si>
  <si>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</si>
  <si>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</si>
  <si>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</si>
  <si>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</si>
  <si>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</si>
  <si>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</si>
  <si>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</si>
  <si>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</si>
  <si>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</si>
  <si>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</si>
  <si>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</si>
  <si>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</si>
  <si>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</si>
  <si>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</si>
  <si>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</si>
  <si>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</si>
  <si>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</si>
  <si>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</si>
  <si>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</si>
  <si>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</si>
  <si>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</si>
  <si>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</si>
  <si>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</si>
  <si>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</si>
  <si>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</si>
  <si>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</si>
  <si>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</si>
  <si>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</si>
  <si>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</si>
  <si>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</si>
  <si>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</si>
  <si>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</si>
  <si>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</si>
  <si>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</si>
  <si>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</si>
  <si>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</si>
  <si>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</si>
  <si>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</si>
  <si>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</si>
  <si>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</si>
  <si>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</si>
  <si>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</si>
  <si>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</si>
  <si>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</si>
  <si>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</si>
  <si>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</si>
  <si>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</si>
  <si>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</si>
  <si>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</si>
  <si>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</si>
  <si>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</si>
  <si>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</si>
  <si>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</si>
  <si>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</si>
  <si>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</si>
  <si>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</si>
  <si>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</si>
  <si>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</si>
  <si>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</si>
  <si>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</si>
  <si>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</si>
  <si>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</si>
  <si>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</si>
  <si>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</si>
  <si>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</si>
  <si>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</si>
  <si>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</si>
  <si>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</si>
  <si>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</si>
  <si>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</si>
  <si>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</si>
  <si>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</si>
  <si>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</si>
  <si>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</si>
  <si>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</si>
  <si>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</si>
  <si>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</si>
  <si>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</si>
  <si>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</si>
  <si>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</si>
  <si>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</si>
  <si>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</si>
  <si>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</si>
  <si>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</si>
  <si>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</si>
  <si>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</si>
  <si>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</si>
  <si>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</si>
  <si>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</si>
  <si>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</si>
  <si>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</si>
  <si>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</si>
  <si>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</si>
  <si>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</si>
  <si>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</si>
  <si>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</si>
  <si>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</si>
  <si>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</si>
  <si>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</si>
  <si>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</si>
  <si>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</si>
  <si>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</si>
  <si>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</si>
  <si>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</si>
  <si>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</si>
  <si>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</si>
  <si>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</si>
  <si>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</si>
  <si>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</si>
  <si>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</si>
  <si>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</si>
  <si>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</si>
  <si>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</si>
  <si>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</si>
  <si>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</si>
  <si>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</si>
  <si>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</si>
  <si>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</si>
  <si>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</si>
  <si>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</si>
  <si>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</si>
  <si>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</si>
  <si>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</si>
  <si>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</si>
  <si>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</si>
  <si>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</si>
  <si>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</si>
  <si>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</si>
  <si>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</si>
  <si>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</si>
  <si>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</si>
  <si>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</si>
  <si>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</si>
  <si>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</si>
  <si>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</si>
  <si>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</si>
  <si>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</si>
  <si>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</si>
  <si>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</si>
  <si>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</si>
  <si>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</si>
  <si>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</si>
  <si>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</si>
  <si>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</si>
  <si>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</si>
  <si>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</si>
  <si>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</si>
  <si>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</si>
  <si>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</si>
  <si>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</si>
  <si>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</si>
  <si>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</si>
  <si>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</si>
  <si>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</si>
  <si>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</si>
  <si>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</si>
  <si>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</si>
  <si>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</si>
  <si>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</si>
  <si>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</si>
  <si>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</si>
  <si>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</si>
  <si>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</si>
  <si>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</si>
  <si>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</si>
  <si>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</si>
  <si>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</si>
  <si>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</si>
  <si>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</si>
  <si>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</si>
  <si>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</si>
  <si>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</si>
  <si>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</si>
  <si>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</si>
  <si>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</si>
  <si>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</si>
  <si>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</si>
  <si>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</si>
  <si>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</si>
  <si>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</si>
  <si>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</si>
  <si>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</si>
  <si>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</si>
  <si>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</si>
  <si>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</si>
  <si>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</si>
  <si>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</si>
  <si>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</si>
  <si>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</si>
  <si>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</si>
  <si>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</si>
  <si>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</si>
  <si>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</si>
  <si>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</si>
  <si>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</si>
  <si>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</si>
  <si>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</si>
  <si>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</si>
  <si>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</si>
  <si>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</si>
  <si>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</si>
  <si>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</si>
  <si>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</si>
  <si>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</si>
  <si>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</si>
  <si>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</si>
  <si>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</si>
  <si>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</si>
  <si>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</si>
  <si>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</si>
  <si>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</si>
  <si>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</si>
  <si>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</si>
  <si>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</si>
  <si>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</si>
  <si>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</si>
  <si>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</si>
  <si>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</si>
  <si>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</si>
  <si>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</si>
  <si>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</si>
  <si>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</si>
  <si>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</si>
  <si>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</si>
  <si>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</si>
  <si>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</si>
  <si>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</si>
  <si>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</si>
  <si>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</si>
  <si>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</si>
  <si>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</si>
  <si>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</si>
  <si>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</si>
  <si>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</si>
  <si>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</si>
  <si>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</si>
  <si>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</si>
  <si>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</si>
  <si>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</si>
  <si>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</si>
  <si>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</si>
  <si>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</si>
  <si>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</si>
  <si>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</si>
  <si>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</si>
  <si>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</si>
  <si>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</si>
  <si>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</si>
  <si>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</si>
  <si>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</si>
  <si>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</si>
  <si>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</si>
  <si>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</si>
  <si>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</si>
  <si>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</si>
  <si>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</si>
  <si>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</si>
  <si>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</si>
  <si>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</si>
  <si>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</si>
  <si>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</si>
  <si>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</si>
  <si>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</si>
  <si>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</si>
  <si>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</si>
  <si>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</si>
  <si>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</si>
  <si>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</si>
  <si>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</si>
  <si>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</si>
  <si>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</si>
  <si>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</si>
  <si>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</si>
  <si>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</si>
  <si>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</si>
  <si>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</si>
  <si>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</si>
  <si>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</si>
  <si>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</si>
  <si>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</si>
  <si>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</si>
  <si>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</si>
  <si>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</si>
  <si>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</si>
  <si>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</si>
  <si>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</si>
  <si>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</si>
  <si>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</si>
  <si>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</si>
  <si>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</si>
  <si>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</si>
  <si>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</si>
  <si>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</si>
  <si>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</si>
  <si>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</si>
  <si>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</si>
  <si>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</si>
  <si>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</si>
  <si>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</si>
  <si>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</si>
  <si>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</si>
  <si>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</si>
  <si>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</si>
  <si>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</si>
  <si>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</si>
  <si>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</si>
  <si>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</si>
  <si>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</si>
  <si>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</si>
  <si>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</si>
  <si>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</si>
  <si>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</si>
  <si>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</si>
  <si>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</si>
  <si>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</si>
  <si>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</si>
  <si>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</si>
  <si>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</si>
  <si>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</si>
  <si>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</si>
  <si>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</si>
  <si>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</si>
  <si>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</si>
  <si>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</si>
  <si>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</si>
  <si>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</si>
  <si>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</si>
  <si>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</si>
  <si>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</si>
  <si>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</si>
  <si>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</si>
  <si>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</si>
  <si>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</si>
  <si>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</si>
  <si>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</si>
  <si>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</si>
  <si>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</si>
  <si>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</si>
  <si>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</si>
  <si>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</si>
  <si>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</si>
  <si>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</si>
  <si>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</si>
  <si>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</si>
  <si>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</si>
  <si>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</si>
  <si>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</si>
  <si>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</si>
  <si>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</si>
  <si>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</si>
  <si>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</si>
  <si>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</si>
  <si>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</si>
  <si>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</si>
  <si>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</si>
  <si>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</si>
  <si>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</si>
  <si>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</si>
  <si>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</si>
  <si>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</si>
  <si>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</si>
  <si>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</si>
  <si>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</si>
  <si>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</si>
  <si>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</si>
  <si>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</si>
  <si>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</si>
  <si>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</si>
  <si>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</si>
  <si>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</si>
  <si>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</si>
  <si>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</si>
  <si>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</si>
  <si>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</si>
  <si>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</si>
  <si>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</si>
  <si>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</si>
  <si>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</si>
  <si>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</si>
  <si>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</si>
  <si>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</si>
  <si>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</si>
  <si>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</si>
  <si>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</si>
  <si>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</si>
  <si>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</si>
  <si>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</si>
  <si>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</si>
  <si>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</si>
  <si>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</si>
  <si>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</si>
  <si>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</si>
  <si>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</si>
  <si>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</si>
  <si>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</si>
  <si>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</si>
  <si>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</si>
  <si>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</si>
  <si>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</si>
  <si>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</si>
  <si>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</si>
  <si>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</si>
  <si>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</si>
  <si>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</si>
  <si>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</si>
  <si>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</si>
  <si>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</si>
  <si>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</si>
  <si>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</si>
  <si>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</si>
  <si>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</si>
  <si>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</si>
  <si>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</si>
  <si>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</si>
  <si>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</si>
  <si>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</si>
  <si>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</si>
  <si>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</si>
  <si>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</si>
  <si>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</si>
  <si>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</si>
  <si>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</si>
  <si>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</si>
  <si>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</si>
  <si>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</si>
  <si>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</si>
  <si>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</si>
  <si>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</si>
  <si>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</si>
  <si>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</si>
  <si>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</si>
  <si>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</si>
  <si>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</si>
  <si>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</si>
  <si>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</si>
  <si>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</si>
  <si>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</si>
  <si>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</si>
  <si>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</si>
  <si>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</si>
  <si>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</si>
  <si>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</si>
  <si>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</si>
  <si>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</si>
  <si>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</si>
  <si>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</si>
  <si>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</si>
  <si>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</si>
  <si>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</si>
  <si>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</si>
  <si>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</si>
  <si>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</si>
  <si>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</si>
  <si>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</si>
  <si>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</si>
  <si>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</si>
  <si>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</si>
  <si>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</si>
  <si>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</si>
  <si>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</si>
  <si>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</si>
  <si>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</si>
  <si>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</si>
  <si>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</si>
  <si>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</si>
  <si>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</si>
  <si>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</si>
  <si>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</si>
  <si>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</si>
  <si>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</si>
  <si>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</si>
  <si>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</si>
  <si>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</si>
  <si>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</si>
  <si>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</si>
  <si>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</si>
  <si>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</si>
  <si>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</si>
  <si>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</si>
  <si>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</si>
  <si>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</si>
  <si>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</si>
  <si>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</si>
  <si>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</si>
  <si>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</si>
  <si>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</si>
  <si>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</si>
  <si>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</si>
  <si>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</si>
  <si>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</si>
  <si>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</si>
  <si>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</si>
  <si>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</si>
  <si>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</si>
  <si>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</si>
  <si>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</si>
  <si>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</si>
  <si>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</si>
  <si>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</si>
  <si>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</si>
  <si>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</si>
  <si>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</si>
  <si>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</si>
  <si>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</si>
  <si>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</si>
  <si>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</si>
  <si>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</si>
  <si>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</si>
  <si>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</si>
  <si>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</si>
  <si>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</si>
  <si>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</si>
  <si>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</si>
  <si>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</si>
  <si>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</si>
  <si>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</si>
  <si>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</si>
  <si>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</si>
  <si>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</si>
  <si>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</si>
  <si>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</si>
  <si>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</si>
  <si>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</si>
  <si>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</si>
  <si>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</si>
  <si>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</si>
  <si>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</si>
  <si>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</si>
  <si>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</si>
  <si>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</si>
  <si>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</si>
  <si>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</si>
  <si>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</si>
  <si>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</si>
  <si>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</si>
  <si>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</si>
  <si>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</si>
  <si>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</si>
  <si>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</si>
  <si>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</si>
  <si>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</si>
  <si>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</si>
  <si>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</si>
  <si>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</si>
  <si>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</si>
  <si>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</si>
  <si>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</si>
  <si>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</si>
  <si>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</si>
  <si>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</si>
  <si>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</si>
  <si>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</si>
  <si>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</si>
  <si>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</si>
  <si>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</si>
  <si>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</si>
  <si>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</si>
  <si>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</si>
  <si>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</si>
  <si>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</si>
  <si>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</si>
  <si>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</si>
  <si>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</si>
  <si>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</si>
  <si>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</si>
  <si>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</si>
  <si>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</si>
  <si>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</si>
  <si>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</si>
  <si>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</si>
  <si>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</si>
  <si>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</si>
  <si>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</si>
  <si>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</si>
  <si>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</si>
  <si>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</si>
  <si>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</si>
  <si>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</si>
  <si>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</si>
  <si>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</si>
  <si>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</si>
  <si>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</si>
  <si>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</si>
  <si>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</si>
  <si>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</si>
  <si>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</si>
  <si>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</si>
  <si>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</si>
  <si>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</si>
  <si>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</si>
  <si>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</si>
  <si>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</si>
  <si>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</si>
  <si>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</si>
  <si>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</si>
  <si>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</si>
  <si>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</si>
  <si>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</si>
  <si>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</si>
  <si>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</si>
  <si>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</si>
  <si>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</si>
  <si>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</si>
  <si>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</si>
  <si>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</si>
  <si>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</si>
  <si>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</si>
  <si>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</si>
  <si>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</si>
  <si>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</si>
  <si>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</si>
  <si>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</si>
  <si>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</si>
  <si>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</si>
  <si>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</si>
  <si>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</si>
  <si>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</si>
  <si>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</si>
  <si>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</si>
  <si>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</si>
  <si>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</si>
  <si>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</si>
  <si>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</si>
  <si>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</si>
  <si>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</si>
  <si>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</si>
  <si>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</si>
  <si>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</si>
  <si>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</si>
  <si>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</si>
  <si>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</si>
  <si>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</si>
  <si>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</si>
  <si>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</si>
  <si>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</si>
  <si>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</si>
  <si>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</si>
  <si>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</si>
  <si>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</si>
  <si>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</si>
  <si>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</si>
  <si>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</si>
  <si>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</si>
  <si>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</si>
  <si>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</si>
  <si>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</si>
  <si>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</si>
  <si>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</si>
  <si>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</si>
  <si>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</si>
  <si>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</si>
  <si>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</si>
  <si>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</si>
  <si>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</si>
  <si>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</si>
  <si>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</si>
  <si>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</si>
  <si>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</si>
  <si>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</si>
  <si>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</si>
  <si>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</si>
  <si>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</si>
  <si>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</si>
  <si>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</si>
  <si>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</si>
  <si>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</si>
  <si>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</si>
  <si>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</si>
  <si>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</si>
  <si>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</si>
  <si>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</si>
  <si>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</si>
  <si>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</si>
  <si>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</si>
  <si>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</si>
  <si>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</si>
  <si>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</si>
  <si>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</si>
  <si>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</si>
  <si>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</si>
  <si>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</si>
  <si>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</si>
  <si>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</si>
  <si>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</si>
  <si>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</si>
  <si>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</si>
  <si>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</si>
  <si>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</si>
  <si>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</si>
  <si>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</si>
  <si>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</si>
  <si>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</si>
  <si>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</si>
  <si>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</si>
  <si>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</si>
  <si>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</si>
  <si>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</si>
  <si>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</si>
  <si>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</si>
  <si>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</si>
  <si>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</si>
  <si>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</si>
  <si>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</si>
  <si>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</si>
  <si>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</si>
  <si>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</si>
  <si>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</si>
  <si>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</si>
  <si>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</si>
  <si>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</si>
  <si>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</si>
  <si>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</si>
  <si>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</si>
  <si>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</si>
  <si>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</si>
  <si>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</si>
  <si>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</si>
  <si>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</si>
  <si>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</si>
  <si>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</si>
  <si>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</si>
  <si>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</si>
  <si>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</si>
  <si>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</si>
  <si>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</si>
  <si>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</si>
  <si>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</si>
  <si>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</si>
  <si>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</si>
  <si>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</si>
  <si>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</si>
  <si>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</si>
  <si>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</si>
  <si>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</si>
  <si>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</si>
  <si>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</si>
  <si>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</si>
  <si>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</si>
  <si>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</si>
  <si>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</si>
  <si>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</si>
  <si>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</si>
  <si>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</si>
  <si>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</si>
  <si>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</si>
  <si>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</si>
  <si>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</si>
  <si>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</si>
  <si>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</si>
  <si>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</si>
  <si>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</si>
  <si>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</si>
  <si>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</si>
  <si>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</si>
  <si>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</si>
  <si>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</si>
  <si>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</si>
  <si>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</si>
  <si>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</si>
  <si>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</si>
  <si>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</si>
  <si>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</si>
  <si>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</si>
  <si>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</si>
  <si>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</si>
  <si>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</si>
  <si>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</si>
  <si>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</si>
  <si>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</si>
  <si>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</si>
  <si>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</si>
  <si>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</si>
  <si>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</si>
  <si>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</si>
  <si>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</si>
  <si>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</si>
  <si>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</si>
  <si>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</si>
  <si>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</si>
  <si>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</si>
  <si>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</si>
  <si>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</si>
  <si>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</si>
  <si>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</si>
  <si>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</si>
  <si>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</si>
  <si>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</si>
  <si>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</si>
  <si>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</si>
  <si>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</si>
  <si>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</si>
  <si>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</si>
  <si>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</si>
  <si>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</si>
  <si>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</si>
  <si>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</si>
  <si>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</si>
  <si>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</si>
  <si>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</si>
  <si>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</si>
  <si>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</si>
  <si>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</si>
  <si>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</si>
  <si>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</si>
  <si>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</si>
  <si>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</si>
  <si>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</si>
  <si>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</si>
  <si>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</si>
  <si>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</si>
  <si>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</si>
  <si>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</si>
  <si>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</si>
  <si>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</si>
  <si>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</si>
  <si>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</si>
  <si>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</si>
  <si>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</si>
  <si>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</si>
  <si>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</si>
  <si>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</si>
  <si>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</si>
  <si>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</si>
  <si>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</si>
  <si>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</si>
  <si>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</si>
  <si>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</si>
  <si>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</si>
  <si>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</si>
  <si>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</si>
  <si>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</si>
  <si>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</si>
  <si>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</si>
  <si>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</si>
  <si>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</si>
  <si>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</si>
  <si>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</si>
  <si>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</si>
  <si>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</si>
  <si>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</si>
  <si>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</si>
  <si>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</si>
  <si>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</si>
  <si>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</si>
  <si>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</si>
  <si>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</si>
  <si>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</si>
  <si>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</si>
  <si>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</si>
  <si>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</si>
  <si>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</si>
  <si>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</si>
  <si>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</si>
  <si>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</si>
  <si>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</si>
  <si>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</si>
  <si>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</si>
  <si>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</si>
  <si>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</si>
  <si>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</si>
  <si>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</si>
  <si>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</si>
  <si>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</si>
  <si>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</si>
  <si>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</si>
  <si>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</si>
  <si>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</si>
  <si>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</si>
  <si>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</si>
  <si>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</si>
  <si>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</si>
  <si>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</si>
  <si>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</si>
  <si>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</si>
  <si>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</si>
  <si>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</si>
  <si>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</si>
  <si>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</si>
  <si>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</si>
  <si>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</si>
  <si>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</si>
  <si>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</si>
  <si>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</si>
  <si>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</si>
  <si>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</si>
  <si>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</si>
  <si>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</si>
  <si>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</si>
  <si>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</si>
  <si>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</si>
  <si>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</si>
  <si>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</si>
  <si>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</si>
  <si>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</si>
  <si>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</si>
  <si>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</si>
  <si>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</si>
  <si>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</si>
  <si>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</si>
  <si>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</si>
  <si>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</si>
  <si>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</si>
  <si>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</si>
  <si>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</si>
  <si>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</si>
  <si>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</si>
  <si>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</si>
  <si>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</si>
  <si>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</si>
  <si>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</si>
  <si>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</si>
  <si>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</si>
  <si>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</si>
  <si>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</si>
  <si>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</si>
  <si>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</si>
  <si>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</si>
  <si>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</si>
  <si>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</si>
  <si>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</si>
  <si>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</si>
  <si>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</si>
  <si>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</si>
  <si>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</si>
  <si>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</si>
  <si>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</si>
  <si>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</si>
  <si>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</si>
  <si>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</si>
  <si>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</si>
  <si>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</si>
  <si>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</si>
  <si>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</si>
  <si>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</si>
  <si>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</si>
  <si>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</si>
  <si>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</si>
  <si>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</si>
  <si>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</si>
  <si>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</si>
  <si>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</si>
  <si>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</si>
  <si>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</si>
  <si>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</si>
  <si>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</si>
  <si>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</si>
  <si>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</si>
  <si>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</si>
  <si>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</si>
  <si>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</si>
  <si>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</si>
  <si>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</si>
  <si>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</si>
  <si>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</si>
  <si>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</si>
  <si>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</si>
  <si>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</si>
  <si>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</si>
  <si>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</si>
  <si>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</si>
  <si>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</si>
  <si>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</si>
  <si>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</si>
  <si>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</si>
  <si>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</si>
  <si>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</si>
  <si>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</si>
  <si>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</si>
  <si>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</si>
  <si>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</si>
  <si>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</si>
  <si>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</si>
  <si>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</si>
  <si>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</si>
  <si>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</si>
  <si>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</si>
  <si>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</si>
  <si>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</si>
  <si>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</si>
  <si>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</si>
  <si>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</si>
  <si>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</si>
  <si>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</si>
  <si>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</si>
  <si>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</si>
  <si>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</si>
  <si>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</si>
  <si>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</si>
  <si>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</si>
  <si>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</si>
  <si>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</si>
  <si>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</si>
  <si>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</si>
  <si>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</si>
  <si>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</si>
  <si>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</si>
  <si>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</si>
  <si>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</si>
  <si>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</si>
  <si>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</si>
  <si>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</si>
  <si>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</si>
  <si>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</si>
  <si>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</si>
  <si>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</si>
  <si>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</si>
  <si>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</si>
  <si>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</si>
  <si>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</si>
  <si>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</si>
  <si>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</si>
  <si>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</si>
  <si>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</si>
  <si>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</si>
  <si>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</si>
  <si>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</si>
  <si>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</si>
  <si>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</si>
  <si>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</si>
  <si>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</si>
  <si>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</si>
  <si>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</si>
  <si>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</si>
  <si>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</si>
  <si>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</si>
  <si>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</si>
  <si>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</si>
  <si>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</si>
  <si>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</si>
  <si>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</si>
  <si>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</si>
  <si>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</si>
  <si>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</si>
  <si>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</si>
  <si>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</si>
  <si>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</si>
  <si>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</si>
  <si>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</si>
  <si>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</si>
  <si>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</si>
  <si>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</si>
  <si>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</si>
  <si>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</si>
  <si>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</si>
  <si>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</si>
  <si>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</si>
  <si>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</si>
  <si>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</si>
  <si>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</si>
  <si>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</si>
  <si>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</si>
  <si>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</si>
  <si>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</si>
  <si>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</si>
  <si>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</si>
  <si>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</si>
  <si>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</si>
  <si>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</si>
  <si>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</si>
  <si>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</si>
  <si>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</si>
  <si>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</si>
  <si>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</si>
  <si>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</si>
  <si>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</si>
  <si>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</si>
  <si>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</si>
  <si>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</si>
  <si>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</si>
  <si>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</si>
  <si>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</si>
  <si>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</si>
  <si>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</si>
  <si>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</si>
  <si>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</si>
  <si>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</si>
  <si>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</si>
  <si>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at site TS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</si>
  <si>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</si>
  <si>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</si>
  <si>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</si>
  <si>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</si>
  <si>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</si>
  <si>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</si>
  <si>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PCM-20251105-00001033</t>
  </si>
  <si>
    <t>EM team on the way need 60 Min</t>
  </si>
  <si>
    <t>PCM-20251105-00000837</t>
  </si>
  <si>
    <t>again down P.G disconnect team on the way to Fueling P.G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</si>
  <si>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</si>
  <si>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</si>
  <si>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</si>
  <si>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</si>
  <si>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</si>
  <si>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</si>
  <si>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</si>
  <si>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</si>
  <si>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</si>
  <si>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</si>
  <si>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PCM-20251105-00001161</t>
  </si>
  <si>
    <t>EM Team at site checking</t>
  </si>
  <si>
    <t>PCM-20251105-00001160</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</si>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</sst>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8" totalsRowShown="0" headerRowDxfId="31" dataDxfId="30" headerRowBorderDxfId="28" tableBorderDxfId="29">
  <autoFilter ref="A1:L3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303.62031053240935</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0.16562303240789333</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45966.568736458335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45966.568736458335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45966.568736458335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45966.568736458335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45966.568736458335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45966.568736458335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45966.568736458335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45966.568736458335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45966.568736458335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45966.568736458335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45966.568736458335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45966.568736458335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45966.568736458335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45966.568736458335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45966.568736458335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45966.568736458335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45966.568736458335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45966.568736458335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45966.568736458335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45966.568736458335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45966.568736458335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45966.568736458335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45966.568736458335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45966.568736458335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45966.568736458335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45966.568736458335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45966.568736458335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45966.568736458335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45966.568736458335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45966.568736458335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45966.568736458335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45966.568736458335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45966.568736458335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45966.568736458335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45966.568736458335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45966.568736458335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45966.568736458335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45966.568736458335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45966.568736458335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45966.568736458335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45966.568736458335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45966.568736458335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45966.568736458335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45966.568736458335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45966.568736458335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45966.568736458335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45966.568736458335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45966.568736458335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45966.568736458335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45966.568736458335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45966.568736458335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45966.568736458335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45966.568736458335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45966.568736458335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45966.568736458335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45966.568736458335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45966.568736458335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45966.568736458335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45966.568736458335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45966.568736458335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45966.568736458335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45966.568736458335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45966.568736458335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45966.568736458335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45966.568736458335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45966.568736458335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45966.568736458335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45966.568736458335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45966.568736458335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45966.568736458335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45966.568736458335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45966.568736458335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45966.568736458335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45966.568736458335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45966.568736458335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45966.568736458335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45966.568736458335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45966.568736458335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45966.568736458335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45966.568736458335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45966.568736458335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45966.568736458335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45966.568736458335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45966.568736458335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45966.568736458335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45966.568736458335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45966.568736458335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45966.568736458335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45966.568736458335</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45966.568736458335</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141.56889849537401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7.8266531250046683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45966.568736458335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45966.568736458335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45966.568736458335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45966.568736458335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45966.568736458335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45966.568736458335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45966.568736458335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45966.568736458335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45966.568736458335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45966.568736458335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45966.568736458335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45966.568736458335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45966.568736458335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45966.568736458335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45966.568736458335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45966.568736458335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45966.568736458335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45966.568736458335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45966.568736458335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45966.568736458335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45966.568736458335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45966.568736458335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45966.568736458335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45966.568736458335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45966.568736458335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45966.568736458335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45966.568736458335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45966.568736458335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45966.568736458335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45966.568736458335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45966.568736458335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45966.568736458335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45966.568736458335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45966.568736458335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45966.568736458335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45966.568736458335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45966.568736458335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45966.568736458335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45966.568736458335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45966.568736458335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45966.568736458335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45966.568736458335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45966.568736458335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45966.568736458335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45966.568736458335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45966.568736458335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45966.568736458335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45966.568736458335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45966.568736458335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45966.568736458335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45966.568736458335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45966.568736458335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45966.568736458335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45966.568736458335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45966.568736458335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45966.568736458335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45966.568736458335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45966.568736458335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45966.568736458335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45966.568736458335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45966.568736458335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45966.568736458335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45966.568736458335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45966.568736458335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45966.568736458335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45966.568736458335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45966.568736458335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45966.568736458335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45966.568736458335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45966.568736458335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45966.568736458335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45966.568736458335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45966.568736458335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45966.568736458335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45966.568736458335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45966.568736458335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45966.568736458335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45966.568736458335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45966.568736458335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45966.568736458335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45966.568736458335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45966.568736458335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45966.568736458335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45966.568736458335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45966.568736458335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45966.568736458335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45966.568736458335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45966.568736458335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45966.568736458335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45966.568736458335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45966.568736458335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45966.568736458335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45966.568736458335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45966.568736458335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45966.568736458335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45966.568736458335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45966.568736458335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45966.568736458335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45966.568736458335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45966.568736458335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45966.568736458335</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3" sqref="A3:X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39109</v>
      </c>
      <c r="B2" s="62" t="str">
        <f>IFERROR(VLOOKUP(D2,DB!A:K,11,0),"")</f>
        <v>R3</v>
      </c>
      <c r="C2" s="62">
        <v>3</v>
      </c>
      <c r="D2" s="62" t="s">
        <v>24942</v>
      </c>
      <c r="E2" s="62" t="s">
        <v>39021</v>
      </c>
      <c r="F2" s="180">
        <v>45966.364872685182</v>
      </c>
      <c r="G2" s="179">
        <f ca="1">IFERROR(NOW()-F2,"-")</f>
        <v>0.20386377315298887</v>
      </c>
      <c r="H2" s="178">
        <v>45966.566435185188</v>
      </c>
      <c r="I2" s="87" t="str">
        <f>IFERROR(VLOOKUP(D2,DB!A:F,6,0),"")</f>
        <v>SCECO</v>
      </c>
      <c r="J2" s="62" t="str">
        <f>IFERROR(VLOOKUP(D2,DB!A:G,7,0),"")</f>
        <v>Vandalized</v>
      </c>
      <c r="K2" s="177" t="s">
        <v>39110</v>
      </c>
      <c r="L2" s="176" t="str">
        <f>IFERROR(VLOOKUP(D2,DB!A:I,9,0),"")</f>
        <v>Latis</v>
      </c>
    </row>
    <row r="3" spans="1:13" ht="15" customHeight="1">
      <c r="A3" s="19"/>
      <c r="B3" s="62" t="str">
        <f>IFERROR(VLOOKUP(D3,DB!A:K,11,0),"")</f>
        <v/>
      </c>
      <c r="C3" s="18"/>
      <c r="D3"/>
      <c r="E3" s="18"/>
      <c r="F3" s="20"/>
      <c r="G3" s="21">
        <f t="shared" ref="G3:G26" ca="1" si="0">IFERROR(NOW()-F3,"-")</f>
        <v>45966.568736458335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45966.568736458335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45966.568736458335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45966.568736458335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45966.568736458335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45966.568736458335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45966.568736458335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45966.568736458335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45966.568736458335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45966.568736458335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45966.568736458335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45966.568736458335</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45966.568736458335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45966.568736458335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45966.568736458335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45966.568736458335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45966.568736458335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45966.568736458335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45966.568736458335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45966.568736458335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45966.568736458335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45966.568736458335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45966.568736458335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45966.568736458335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45966.568736458335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45966.568736458335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45966.568736458335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45966.568736458335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45966.568736458335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45966.568736458335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45966.568736458335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45966.568736458335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45966.568736458335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45966.568736458335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45966.568736458335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45966.568736458335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45966.568736458335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45966.568736458335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45966.568736458335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45966.568736458335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45966.568736458335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45966.568736458335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45966.568736458335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45966.568736458335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45966.568736458335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45966.568736458335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45966.568736458335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45966.568736458335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45966.568736458335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45966.568736458335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45966.568736458335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45966.568736458335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45966.568736458335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45966.568736458335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45966.568736458335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45966.568736458335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45966.568736458335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45966.568736458335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45966.568736458335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45966.568736458335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45966.568736458335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45966.568736458335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45966.568736458335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45966.568736458335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45966.568736458335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45966.568736458335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45966.568736458335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45966.568736458335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45966.568736458335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45966.568736458335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45966.568736458335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45966.568736458335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45966.568736458335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45966.568736458335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45966.568736458335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45966.568736458335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45966.568736458335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45966.568736458335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45966.568736458335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45966.568736458335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45966.568736458335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45966.568736458335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45966.568736458335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45966.568736458335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45966.568736458335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45966.568736458335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45966.568736458335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45966.568736458335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45966.568736458335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45966.568736458335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45966.568736458335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45966.568736458335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45966.568736458335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45966.568736458335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45966.568736458335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45966.568736458335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45966.568736458335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45966.568736458335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45966.568736458335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45966.568736458335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45966.568736458335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45966.568736458335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45966.568736458335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45966.568736458335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45966.568736458335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45966.568736458335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45966.568736458335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45966.568736458335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45966.568736458335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45966.568736458335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45966.568736458335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45966.568736458335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45966.568736458335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45966.568736458335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45966.568736458335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45966.568736458335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45966.568736458335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45966.568736458335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45966.568736458335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45966.568736458335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45966.568736458335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45966.568736458335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45966.568736458335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45966.568736458335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45966.568736458335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45966.568736458335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45966.568736458335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45966.568736458335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45966.568736458335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45966.568736458335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45966.568736458335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45966.568736458335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45966.568736458335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45966.568736458335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45966.568736458335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45966.568736458335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45966.568736458335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45966.568736458335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45966.568736458335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45966.568736458335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45966.568736458335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45966.568736458335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45966.568736458335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45966.568736458335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45966.568736458335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45966.568736458335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45966.568736458335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45966.568736458335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45966.568736458335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45966.568736458335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45966.568736458335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45966.568736458335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45966.568736458335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45966.568736458335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45966.568736458335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45966.568736458335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45966.568736458335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45966.568736458335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45966.568736458335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45966.568736458335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45966.568736458335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45966.568736458335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45966.568736458335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45966.568736458335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45966.568736458335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45966.568736458335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45966.568736458335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45966.568736458335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45966.568736458335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45966.568736458335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45966.568736458335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45966.568736458335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45966.568736458335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45966.568736458335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45966.568736458335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45966.568736458335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45966.568736458335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45966.568736458335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45966.568736458335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45966.568736458335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45966.568736458335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45966.568736458335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45966.568736458335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45966.568736458335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45966.568736458335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45966.568736458335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45966.568736458335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45966.568736458335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45966.568736458335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45966.568736458335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45966.568736458335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45966.568736458335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45966.568736458335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45966.568736458335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45966.568736458335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45966.568736458335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45966.568736458335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45966.568736458335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45966.568736458335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45966.568736458335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45966.568736458335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45966.568736458335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45966.568736458335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45966.568736458335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45966.568736458335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45966.568736458335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45966.568736458335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45966.568736458335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45966.568736458335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45966.568736458335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45966.568736458335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45966.568736458335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45966.568736458335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45966.568736458335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45966.568736458335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45966.568736458335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45966.568736458335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45966.568736458335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45966.568736458335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45966.568736458335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45966.568736458335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45966.568736458335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45966.568736458335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45966.568736458335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45966.568736458335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45966.568736458335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45966.568736458335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45966.568736458335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45966.568736458335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45966.568736458335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45966.568736458335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45966.568736458335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45966.568736458335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45966.568736458335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45966.568736458335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45966.568736458335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45966.568736458335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45966.568736458335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45966.568736458335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45966.568736458335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45966.568736458335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45966.568736458335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45966.568736458335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45966.568736458335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45966.568736458335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45966.568736458335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45966.568736458335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45966.568736458335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45966.568736458335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45966.568736458335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45966.568736458335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45966.568736458335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45966.568736458335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45966.568736458335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45966.568736458335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45966.568736458335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45966.568736458335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45966.568736458335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45966.568736458335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45966.568736458335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45966.568736458335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45966.568736458335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45966.568736458335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45966.568736458335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45966.568736458335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45966.568736458335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45966.568736458335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45966.568736458335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45966.568736458335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45966.568736458335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45966.568736458335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45966.568736458335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45966.568736458335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45966.568736458335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45966.568736458335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45966.568736458335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45966.568736458335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45966.568736458335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45966.568736458335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45966.568736458335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45966.568736458335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45966.568736458335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45966.568736458335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45966.568736458335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45966.568736458335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45966.568736458335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45966.568736458335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45966.568736458335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45966.568736458335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45966.568736458335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45966.568736458335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45966.568736458335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45966.568736458335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45966.568736458335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45966.568736458335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45966.568736458335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45966.568736458335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45966.568736458335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45966.568736458335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45966.568736458335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45966.568736458335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45966.568736458335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45966.568736458335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45966.568736458335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45966.568736458335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45966.568736458335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45966.568736458335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45966.568736458335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45966.568736458335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45966.568736458335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45966.568736458335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45966.568736458335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45966.568736458335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45966.568736458335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45966.568736458335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45966.568736458335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45966.568736458335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45966.568736458335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45966.568736458335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45966.568736458335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45966.568736458335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45966.568736458335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45966.568736458335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45966.568736458335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45966.568736458335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45966.568736458335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45966.568736458335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45966.568736458335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45966.568736458335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45966.568736458335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45966.568736458335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45966.568736458335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45966.568736458335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45966.568736458335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45966.568736458335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45966.568736458335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45966.568736458335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45966.568736458335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45966.568736458335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45966.568736458335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45966.568736458335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45966.568736458335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45966.568736458335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45966.568736458335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45966.568736458335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45966.568736458335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45966.568736458335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45966.568736458335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45966.568736458335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45966.568736458335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45966.568736458335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45966.568736458335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45966.568736458335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45966.568736458335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45966.568736458335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45966.568736458335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45966.568736458335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45966.568736458335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45966.568736458335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45966.568736458335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45966.568736458335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45966.568736458335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45966.568736458335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45966.568736458335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45966.568736458335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45966.568736458335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45966.568736458335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45966.568736458335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45966.568736458335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45966.568736458335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45966.568736458335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45966.568736458335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45966.568736458335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45966.568736458335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45966.568736458335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45966.568736458335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45966.568736458335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45966.568736458335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45966.568736458335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45966.568736458335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45966.568736458335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45966.568736458335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45966.568736458335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45966.568736458335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45966.568736458335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45966.568736458335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45966.568736458335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45966.568736458335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45966.568736458335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45966.568736458335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45966.568736458335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45966.568736458335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45966.568736458335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45966.568736458335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45966.568736458335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45966.568736458335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45966.568736458335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45966.568736458335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45966.568736458335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45966.568736458335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45966.568736458335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45966.568736458335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45966.568736458335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45966.568736458335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45966.568736458335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45966.568736458335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45966.568736458335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45966.568736458335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45966.568736458335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45966.568736458335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45966.568736458335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45966.568736458335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45966.568736458335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45966.568736458335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45966.568736458335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45966.568736458335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45966.568736458335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45966.568736458335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45966.568736458335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45966.568736458335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45966.568736458335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45966.568736458335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45966.568736458335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45966.568736458335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45966.568736458335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45966.568736458335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45966.568736458335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45966.568736458335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45966.568736458335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45966.568736458335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45966.568736458335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45966.568736458335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45966.568736458335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45966.568736458335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45966.568736458335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45966.568736458335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45966.568736458335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45966.568736458335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45966.568736458335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45966.568736458335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45966.568736458335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45966.568736458335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45966.568736458335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45966.568736458335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45966.568736458335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45966.568736458335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45966.568736458335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45966.568736458335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45966.568736458335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45966.568736458335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45966.568736458335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45966.568736458335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45966.568736458335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45966.568736458335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45966.568736458335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45966.568736458335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45966.568736458335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45966.568736458335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45966.568736458335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45966.568736458335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45966.568736458335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45966.568736458335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45966.568736458335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45966.568736458335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45966.568736458335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45966.568736458335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45966.568736458335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45966.568736458335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45966.568736458335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45966.568736458335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45966.568736458335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45966.568736458335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45966.568736458335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45966.568736458335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45966.568736458335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45966.568736458335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45966.568736458335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45966.568736458335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45966.568736458335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45966.568736458335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45966.568736458335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45966.568736458335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45966.568736458335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45966.568736458335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45966.568736458335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45966.568736458335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45966.568736458335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45966.568736458335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45966.568736458335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45966.568736458335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45966.568736458335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45966.568736458335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45966.568736458335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45966.568736458335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45966.568736458335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45966.568736458335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45966.568736458335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45966.568736458335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45966.568736458335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45966.568736458335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45966.568736458335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45966.568736458335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45966.568736458335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45966.568736458335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45966.568736458335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45966.568736458335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45966.568736458335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45966.568736458335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45966.568736458335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45966.568736458335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45966.568736458335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45966.568736458335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45966.568736458335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45966.568736458335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45966.568736458335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45966.568736458335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45966.568736458335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45966.568736458335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45966.568736458335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45966.568736458335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45966.568736458335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45966.568736458335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45966.568736458335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45966.568736458335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45966.568736458335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45966.568736458335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45966.568736458335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45966.568736458335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45966.568736458335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45966.568736458335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45966.568736458335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45966.568736458335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45966.568736458335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45966.568736458335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45966.568736458335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45966.568736458335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45966.568736458335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45966.568736458335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45966.568736458335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45966.568736458335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45966.568736458335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45966.568736458335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45966.568736458335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45966.568736458335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45966.568736458335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45966.568736458335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45966.568736458335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45966.568736458335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45966.568736458335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45966.568736458335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45966.568736458335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45966.568736458335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45966.568736458335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45966.568736458335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45966.568736458335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45966.568736458335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45966.568736458335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45966.568736458335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45966.568736458335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45966.568736458335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45966.568736458335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45966.568736458335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45966.568736458335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45966.568736458335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45966.568736458335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45966.568736458335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45966.568736458335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45966.568736458335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45966.568736458335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45966.568736458335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45966.568736458335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45966.568736458335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45966.568736458335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45966.568736458335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45966.568736458335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45966.568736458335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45966.568736458335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45966.568736458335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45966.568736458335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45966.568736458335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45966.568736458335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45966.568736458335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45966.568736458335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45966.568736458335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45966.568736458335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45966.568736458335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45966.568736458335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45966.568736458335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45966.568736458335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45966.568736458335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45966.568736458335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45966.568736458335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45966.568736458335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45966.568736458335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45966.568736458335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45966.568736458335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45966.568736458335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45966.568736458335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45966.568736458335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45966.568736458335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45966.568736458335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45966.568736458335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45966.568736458335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45966.568736458335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45966.568736458335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45966.568736458335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45966.568736458335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45966.568736458335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45966.568736458335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45966.568736458335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45966.568736458335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45966.568736458335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45966.568736458335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45966.568736458335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45966.568736458335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45966.568736458335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45966.568736458335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45966.568736458335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45966.568736458335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45966.568736458335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45966.568736458335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45966.568736458335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45966.568736458335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45966.568736458335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45966.568736458335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45966.568736458335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45966.568736458335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45966.568736458335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45966.568736458335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45966.568736458335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45966.568736458335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45966.568736458335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45966.568736458335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45966.568736458335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45966.568736458335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45966.568736458335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45966.568736458335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45966.568736458335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45966.568736458335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45966.568736458335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45966.568736458335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45966.568736458335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45966.568736458335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45966.568736458335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45966.568736458335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45966.568736458335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45966.568736458335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45966.568736458335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45966.568736458335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45966.568736458335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45966.568736458335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45966.568736458335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45966.568736458335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45966.568736458335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45966.568736458335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45966.568736458335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45966.568736458335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45966.568736458335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45966.568736458335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45966.568736458335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45966.568736458335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45966.568736458335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45966.568736458335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45966.568736458335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45966.568736458335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45966.568736458335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45966.568736458335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45966.568736458335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45966.568736458335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45966.568736458335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45966.568736458335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45966.568736458335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45966.568736458335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45966.568736458335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45966.568736458335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45966.568736458335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45966.568736458335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45966.568736458335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45966.568736458335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45966.568736458335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45966.568736458335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45966.568736458335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45966.568736458335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45966.568736458335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45966.568736458335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45966.568736458335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45966.568736458335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45966.568736458335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45966.568736458335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45966.568736458335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45966.568736458335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45966.568736458335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45966.568736458335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45966.568736458335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45966.568736458335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45966.568736458335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45966.568736458335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45966.568736458335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45966.568736458335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45966.568736458335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45966.568736458335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45966.568736458335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45966.568736458335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45966.568736458335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45966.568736458335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45966.568736458335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45966.568736458335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45966.568736458335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45966.568736458335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45966.568736458335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45966.568736458335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45966.568736458335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45966.568736458335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45966.568736458335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45966.568736458335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45966.568736458335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45966.568736458335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45966.568736458335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45966.568736458335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45966.568736458335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45966.568736458335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45966.568736458335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45966.568736458335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45966.568736458335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45966.568736458335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45966.568736458335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45966.568736458335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45966.568736458335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45966.568736458335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45966.568736458335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45966.568736458335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45966.568736458335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45966.568736458335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45966.568736458335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45966.568736458335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45966.568736458335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45966.568736458335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45966.568736458335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45966.568736458335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45966.568736458335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45966.568736458335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45966.568736458335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45966.568736458335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45966.568736458335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45966.568736458335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45966.568736458335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45966.568736458335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45966.568736458335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45966.568736458335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45966.568736458335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45966.568736458335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45966.568736458335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45966.568736458335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45966.568736458335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45966.568736458335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45966.568736458335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45966.568736458335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45966.568736458335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45966.568736458335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45966.568736458335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45966.568736458335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45966.568736458335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45966.568736458335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45966.568736458335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45966.568736458335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45966.568736458335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45966.568736458335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45966.568736458335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45966.568736458335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45966.568736458335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45966.568736458335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45966.568736458335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45966.568736458335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45966.568736458335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45966.568736458335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45966.568736458335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45966.568736458335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45966.568736458335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45966.568736458335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45966.568736458335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45966.568736458335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45966.568736458335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45966.568736458335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45966.568736458335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45966.568736458335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45966.568736458335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45966.568736458335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45966.568736458335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45966.568736458335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45966.568736458335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45966.568736458335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45966.568736458335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45966.568736458335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45966.568736458335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45966.568736458335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45966.568736458335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45966.568736458335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45966.568736458335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45966.568736458335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45966.568736458335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45966.568736458335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45966.568736458335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45966.568736458335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45966.568736458335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45966.568736458335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45966.568736458335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45966.568736458335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45966.568736458335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45966.568736458335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45966.568736458335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45966.568736458335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45966.568736458335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45966.568736458335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45966.568736458335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45966.568736458335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45966.568736458335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45966.568736458335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45966.568736458335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45966.568736458335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45966.568736458335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45966.568736458335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45966.568736458335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45966.568736458335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45966.568736458335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45966.568736458335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45966.568736458335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45966.568736458335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45966.568736458335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45966.568736458335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45966.568736458335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45966.568736458335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45966.568736458335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45966.568736458335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45966.568736458335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45966.568736458335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45966.568736458335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45966.568736458335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45966.568736458335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45966.568736458335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45966.568736458335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45966.568736458335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45966.568736458335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45966.568736458335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45966.568736458335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45966.568736458335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45966.568736458335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45966.568736458335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45966.568736458335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45966.568736458335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45966.568736458335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45966.568736458335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45966.568736458335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45966.568736458335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45966.568736458335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45966.568736458335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45966.568736458335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45966.568736458335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45966.568736458335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45966.568736458335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45966.568736458335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45966.568736458335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45966.568736458335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45966.568736458335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45966.568736458335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45966.568736458335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45966.568736458335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45966.568736458335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45966.568736458335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45966.568736458335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45966.568736458335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45966.568736458335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45966.568736458335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45966.568736458335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45966.568736458335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45966.568736458335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45966.568736458335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45966.568736458335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45966.568736458335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45966.568736458335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45966.568736458335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45966.568736458335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45966.568736458335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45966.568736458335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45966.568736458335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45966.568736458335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45966.568736458335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45966.568736458335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45966.568736458335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45966.568736458335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45966.568736458335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45966.568736458335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45966.568736458335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45966.568736458335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45966.568736458335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45966.568736458335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45966.568736458335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45966.568736458335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45966.568736458335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45966.568736458335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45966.568736458335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45966.568736458335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45966.568736458335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45966.568736458335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45966.568736458335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45966.568736458335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45966.568736458335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45966.568736458335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45966.568736458335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45966.568736458335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45966.568736458335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45966.568736458335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45966.568736458335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45966.568736458335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45966.568736458335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45966.568736458335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45966.568736458335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45966.568736458335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45966.568736458335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45966.568736458335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45966.568736458335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45966.568736458335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45966.568736458335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45966.568736458335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45966.568736458335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45966.568736458335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45966.568736458335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45966.568736458335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45966.568736458335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45966.568736458335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45966.568736458335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45966.568736458335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45966.568736458335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45966.568736458335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45966.568736458335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45966.568736458335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45966.568736458335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45966.568736458335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45966.568736458335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45966.568736458335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45966.568736458335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45966.568736458335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45966.568736458335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45966.568736458335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45966.568736458335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45966.568736458335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45966.568736458335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45966.568736458335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45966.568736458335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45966.568736458335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45966.568736458335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45966.568736458335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45966.568736458335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45966.568736458335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45966.568736458335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45966.568736458335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45966.568736458335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45966.568736458335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45966.568736458335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45966.568736458335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45966.568736458335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45966.568736458335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45966.568736458335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45966.568736458335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45966.568736458335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45966.568736458335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45966.568736458335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45966.568736458335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45966.568736458335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45966.568736458335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45966.568736458335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45966.568736458335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45966.568736458335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45966.568736458335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45966.568736458335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45966.568736458335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45966.568736458335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45966.568736458335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45966.568736458335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45966.568736458335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45966.568736458335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45966.568736458335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45966.568736458335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45966.568736458335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45966.568736458335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45966.568736458335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45966.568736458335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45966.568736458335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45966.568736458335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45966.568736458335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45966.568736458335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45966.568736458335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45966.568736458335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45966.568736458335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45966.568736458335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45966.568736458335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45966.568736458335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45966.568736458335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45966.568736458335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45966.568736458335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45966.568736458335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45966.568736458335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45966.568736458335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45966.568736458335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45966.568736458335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45966.568736458335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45966.568736458335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45966.568736458335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45966.568736458335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45966.568736458335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45966.568736458335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45966.568736458335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45966.568736458335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45966.568736458335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45966.568736458335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45966.568736458335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45966.568736458335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45966.568736458335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45966.568736458335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45966.568736458335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45966.568736458335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45966.568736458335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45966.568736458335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45966.568736458335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45966.568736458335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45966.568736458335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45966.568736458335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45966.568736458335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45966.568736458335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45966.568736458335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45966.568736458335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45966.568736458335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45966.568736458335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45966.568736458335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45966.568736458335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45966.568736458335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45966.568736458335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45966.568736458335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45966.568736458335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45966.568736458335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45966.568736458335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45966.568736458335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45966.568736458335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45966.568736458335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45966.568736458335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45966.568736458335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45966.568736458335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45966.568736458335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45966.568736458335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45966.568736458335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45966.568736458335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45966.568736458335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45966.568736458335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45966.568736458335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45966.568736458335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45966.568736458335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45966.568736458335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45966.568736458335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45966.568736458335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45966.568736458335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45966.568736458335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45966.568736458335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45966.568736458335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45966.568736458335</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263.08801886573929</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45966.568736458335</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45966.568736458335</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45966.568736458335</v>
      </c>
      <c r="H5" s="122">
        <v>45966.406354166669</v>
      </c>
      <c r="I5" s="118" t="str">
        <f>IFERROR(VLOOKUP(D5,DB!A:F,6,0),"")</f>
        <v>SCECO</v>
      </c>
      <c r="J5" s="118" t="str">
        <f>IFERROR(VLOOKUP(D5,DB!A:G,7,0),"")</f>
        <v>Dead</v>
      </c>
      <c r="K5" s="100" t="s">
        <v>39115</v>
      </c>
      <c r="L5" s="120" t="str">
        <f>IFERROR(VLOOKUP(D5,DB!A:I,9,0),"")</f>
        <v>Latis</v>
      </c>
    </row>
    <row r="6" spans="1:16" ht="15" customHeight="1">
      <c r="A6" s="118" t="s">
        <v>39117</v>
      </c>
      <c r="B6" s="118" t="str">
        <f>IFERROR(VLOOKUP(D6,DB!A:K,11,0),"")</f>
        <v>R4</v>
      </c>
      <c r="C6" s="119">
        <v>1</v>
      </c>
      <c r="D6" s="120" t="s">
        <v>34897</v>
      </c>
      <c r="E6" s="97" t="s">
        <v>39021</v>
      </c>
      <c r="F6" s="122">
        <v>45966.511504629627</v>
      </c>
      <c r="G6" s="123">
        <f ca="1">IFERROR(NOW()-F6,"")</f>
        <v>5.72318287086091E-2</v>
      </c>
      <c r="H6" s="122">
        <v>45966.502002314817</v>
      </c>
      <c r="I6" s="118" t="str">
        <f>IFERROR(VLOOKUP(D6,DB!A:F,6,0),"")</f>
        <v>Generator-SG</v>
      </c>
      <c r="J6" s="118" t="str">
        <f>IFERROR(VLOOKUP(D6,DB!A:G,7,0),"")</f>
        <v>Vandalized</v>
      </c>
      <c r="K6" s="124" t="s">
        <v>39118</v>
      </c>
      <c r="L6" s="120" t="str">
        <f>IFERROR(VLOOKUP(D6,DB!A:I,9,0),"")</f>
        <v>Latis</v>
      </c>
    </row>
    <row r="7" spans="1:16" ht="15" customHeight="1">
      <c r="A7" s="118" t="s">
        <v>39119</v>
      </c>
      <c r="B7" s="118" t="str">
        <f>IFERROR(VLOOKUP(D7,DB!A:K,11,0),"")</f>
        <v>R4</v>
      </c>
      <c r="C7" s="119">
        <v>1</v>
      </c>
      <c r="D7" s="93" t="s">
        <v>36615</v>
      </c>
      <c r="E7" s="97" t="s">
        <v>39021</v>
      </c>
      <c r="F7" s="122">
        <v>45966.454050925924</v>
      </c>
      <c r="G7" s="123">
        <f ca="1">IFERROR(NOW()-F7,"")</f>
        <v>0.11468553241138579</v>
      </c>
      <c r="H7" s="122">
        <v>45966.513495370367</v>
      </c>
      <c r="I7" s="118" t="str">
        <f>IFERROR(VLOOKUP(D7,DB!A:F,6,0),"")</f>
        <v>SCECO</v>
      </c>
      <c r="J7" s="118" t="str">
        <f>IFERROR(VLOOKUP(D7,DB!A:G,7,0),"")</f>
        <v>Good</v>
      </c>
      <c r="K7" s="124" t="s">
        <v>39120</v>
      </c>
      <c r="L7" s="120" t="str">
        <f>IFERROR(VLOOKUP(D7,DB!A:I,9,0),"")</f>
        <v>Latis</v>
      </c>
    </row>
    <row r="8" spans="1:16" ht="15" customHeight="1">
      <c r="A8" s="118"/>
      <c r="B8" s="118" t="str">
        <f>IFERROR(VLOOKUP(D8,DB!A:K,11,0),"")</f>
        <v/>
      </c>
      <c r="C8" s="119"/>
      <c r="D8" s="93"/>
      <c r="E8" s="97"/>
      <c r="F8" s="122"/>
      <c r="G8" s="123">
        <f ca="1">IFERROR(NOW()-F8,"")</f>
        <v>45966.568736458335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45966.568736458335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45966.568736458335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45966.568736458335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45966.568736458335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45966.568736458335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45966.568736458335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45966.568736458335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45966.568736458335</v>
      </c>
      <c r="H16" s="122"/>
      <c r="I16" s="118" t="str">
        <f>IFERROR(VLOOKUP(D16,DB!A:F,6,0),"")</f>
        <v/>
      </c>
      <c r="J16" s="118" t="str">
        <f>IFERROR(VLOOKUP(D16,DB!A:G,7,0),"")</f>
        <v/>
      </c>
      <c r="K16" s="124"/>
      <c r="L16" s="120" t="str">
        <f>IFERROR(VLOOKUP(D16,DB!A:I,9,0),"")</f>
        <v/>
      </c>
    </row>
    <row r="17" spans="1:12" ht="15" customHeight="1">
      <c r="A17" s="118"/>
      <c r="B17" s="118" t="str">
        <f>IFERROR(VLOOKUP(D17,DB!A:K,11,0),"")</f>
        <v/>
      </c>
      <c r="C17" s="93"/>
      <c r="D17" s="93"/>
      <c r="E17" s="97"/>
      <c r="F17" s="122"/>
      <c r="G17" s="123">
        <f ca="1">IFERROR(NOW()-F17,"")</f>
        <v>45966.568736458335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45966.568736458335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45966.568736458335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45966.568736458335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45966.568736458335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45966.568736458335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45966.568736458335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45966.568736458335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45966.568736458335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45966.568736458335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45966.568736458335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45966.568736458335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45966.568736458335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45966.568736458335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45966.568736458335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45966.568736458335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45966.568736458335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45966.568736458335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45966.568736458335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45966.568736458335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45966.568736458335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45966.568736458335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45966.568736458335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45966.568736458335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45966.568736458335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45966.568736458335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45966.568736458335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45966.568736458335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45966.568736458335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45966.568736458335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45966.568736458335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45966.568736458335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45966.568736458335</v>
      </c>
      <c r="H49" s="122"/>
      <c r="I49" s="118" t="str">
        <f>IFERROR(VLOOKUP(D49,DB!A:F,6,0),"")</f>
        <v/>
      </c>
      <c r="J49" s="118" t="str">
        <f>IFERROR(VLOOKUP(D49,DB!A:G,7,0),"")</f>
        <v/>
      </c>
      <c r="K49" s="124"/>
      <c r="L49" s="120" t="str">
        <f>IFERROR(VLOOKUP(D49,DB!A:I,9,0),"")</f>
        <v/>
      </c>
    </row>
    <row r="50" spans="1:12" ht="15" customHeight="1">
      <c r="A50" s="125"/>
      <c r="B50" s="125" t="str">
        <f>IFERROR(VLOOKUP(D50,DB!A:K,11,0),"")</f>
        <v/>
      </c>
      <c r="C50" s="126"/>
      <c r="D50" s="127"/>
      <c r="E50" s="128"/>
      <c r="F50" s="129"/>
      <c r="G50" s="130">
        <f ca="1">IFERROR(NOW()-F50,"")</f>
        <v>45966.568736458335</v>
      </c>
      <c r="H50" s="129"/>
      <c r="I50" s="125" t="str">
        <f>IFERROR(VLOOKUP(D50,DB!A:F,6,0),"")</f>
        <v/>
      </c>
      <c r="J50" s="125" t="str">
        <f>IFERROR(VLOOKUP(D50,DB!A:G,7,0),"")</f>
        <v/>
      </c>
      <c r="K50" s="131"/>
      <c r="L50" s="127" t="str">
        <f>IFERROR(VLOOKUP(D50,DB!A:I,9,0),"")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74.736676273147168</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40.379859143518843</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17.907625347223075</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1</v>
      </c>
      <c r="D5" s="151" t="s">
        <v>32794</v>
      </c>
      <c r="E5" s="151" t="s">
        <v>39102</v>
      </c>
      <c r="F5" s="152">
        <v>45966.39565972222</v>
      </c>
      <c r="G5" s="153">
        <f ca="1">IFERROR(NOW()-F5,"")</f>
        <v>0.1730767361150356</v>
      </c>
      <c r="H5" s="152">
        <v>45966.389409722222</v>
      </c>
      <c r="I5" s="151" t="str">
        <f>IFERROR(VLOOKUP(D5,DB!A:F,6,0),"")</f>
        <v>SCECO</v>
      </c>
      <c r="J5" s="151" t="str">
        <f>IFERROR(VLOOKUP(D5,DB!A:G,7,0),"")</f>
        <v>Vandalized+Dead</v>
      </c>
      <c r="K5" s="151" t="s">
        <v>39128</v>
      </c>
      <c r="L5" s="151" t="str">
        <f>IFERROR(VLOOKUP(D5,DB!A:I,9,0),"")</f>
        <v>Latis</v>
      </c>
    </row>
    <row r="6" spans="1:13" ht="30.75">
      <c r="A6" s="151" t="s">
        <v>39129</v>
      </c>
      <c r="B6" s="151" t="str">
        <f>IFERROR(VLOOKUP(D6,DB!A:K,11,0),"")</f>
        <v>R5</v>
      </c>
      <c r="C6" s="151">
        <v>1</v>
      </c>
      <c r="D6" s="151" t="s">
        <v>32921</v>
      </c>
      <c r="E6" s="151" t="s">
        <v>39021</v>
      </c>
      <c r="F6" s="152">
        <v>45966.453425925924</v>
      </c>
      <c r="G6" s="153">
        <f ca="1">IFERROR(NOW()-F6,"")</f>
        <v>0.11531053241196787</v>
      </c>
      <c r="H6" s="152">
        <v>45966.358287037037</v>
      </c>
      <c r="I6" s="151" t="str">
        <f>IFERROR(VLOOKUP(D6,DB!A:F,6,0),"")</f>
        <v>SCECO</v>
      </c>
      <c r="J6" s="151" t="str">
        <f>IFERROR(VLOOKUP(D6,DB!A:G,7,0),"")</f>
        <v>Good</v>
      </c>
      <c r="K6" s="151" t="s">
        <v>39130</v>
      </c>
      <c r="L6" s="151" t="str">
        <f>IFERROR(VLOOKUP(D6,DB!A:I,9,0),"")</f>
        <v>Latis</v>
      </c>
    </row>
    <row r="7" spans="1:13" ht="15">
      <c r="A7" s="151" t="s">
        <v>39131</v>
      </c>
      <c r="B7" s="151" t="str">
        <f>IFERROR(VLOOKUP(D7,DB!A:K,11,0),"")</f>
        <v>R5</v>
      </c>
      <c r="C7" s="151">
        <v>3</v>
      </c>
      <c r="D7" s="151" t="s">
        <v>38157</v>
      </c>
      <c r="E7" s="151" t="s">
        <v>39021</v>
      </c>
      <c r="F7" s="152">
        <v>45966.544999999998</v>
      </c>
      <c r="G7" s="153">
        <f ca="1">IFERROR(NOW()-F7,"")</f>
        <v>2.3736458337225486E-2</v>
      </c>
      <c r="H7" s="152">
        <v>45966.530416666668</v>
      </c>
      <c r="I7" s="151" t="str">
        <f>IFERROR(VLOOKUP(D7,DB!A:F,6,0),"")</f>
        <v>SCECO</v>
      </c>
      <c r="J7" s="151" t="str">
        <f>IFERROR(VLOOKUP(D7,DB!A:G,7,0),"")</f>
        <v>Haj Removal</v>
      </c>
      <c r="K7" s="151" t="s">
        <v>39132</v>
      </c>
      <c r="L7" s="151" t="str">
        <f>IFERROR(VLOOKUP(D7,DB!A:I,9,0),"")</f>
        <v>Latis</v>
      </c>
    </row>
    <row r="8" spans="1:13" ht="15">
      <c r="A8" s="151"/>
      <c r="B8" s="151" t="str">
        <f>IFERROR(VLOOKUP(D8,DB!A:K,11,0),"")</f>
        <v/>
      </c>
      <c r="C8" s="151"/>
      <c r="D8" s="151"/>
      <c r="E8" s="151"/>
      <c r="F8" s="152"/>
      <c r="G8" s="153">
        <f ca="1">IFERROR(NOW()-F8,"")</f>
        <v>45966.568736458335</v>
      </c>
      <c r="H8" s="152"/>
      <c r="I8" s="151" t="str">
        <f>IFERROR(VLOOKUP(D8,DB!A:F,6,0),"")</f>
        <v/>
      </c>
      <c r="J8" s="151" t="str">
        <f>IFERROR(VLOOKUP(D8,DB!A:G,7,0),"")</f>
        <v/>
      </c>
      <c r="K8" s="151"/>
      <c r="L8" s="151" t="str">
        <f>IFERROR(VLOOKUP(D8,DB!A:I,9,0),"")</f>
        <v/>
      </c>
    </row>
    <row r="9" spans="1:13" ht="15">
      <c r="A9" s="157"/>
      <c r="B9" s="157" t="str">
        <f>IFERROR(VLOOKUP(D9,DB!A:K,11,0),"")</f>
        <v/>
      </c>
      <c r="C9" s="157"/>
      <c r="D9" s="157"/>
      <c r="E9" s="157"/>
      <c r="F9" s="158"/>
      <c r="G9" s="159">
        <f ca="1">IFERROR(NOW()-F9,"")</f>
        <v>45966.568736458335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45966.568736458335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45966.568736458335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45966.568736458335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45966.568736458335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45966.568736458335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45966.568736458335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45966.568736458335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45966.568736458335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45966.568736458335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45966.568736458335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45966.568736458335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45966.568736458335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45966.568736458335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45966.568736458335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45966.568736458335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45966.568736458335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45966.568736458335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45966.568736458335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45966.568736458335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45966.568736458335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45966.568736458335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45966.568736458335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45966.568736458335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45966.568736458335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45966.568736458335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45966.568736458335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45966.568736458335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45966.568736458335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45966.568736458335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45966.568736458335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45966.568736458335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45966.568736458335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45966.568736458335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45966.568736458335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45966.568736458335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45966.568736458335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45966.568736458335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45966.568736458335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45966.568736458335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45966.568736458335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45966.568736458335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45966.568736458335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45966.568736458335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45966.568736458335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45966.568736458335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45966.568736458335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45966.568736458335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45966.568736458335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45966.568736458335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45966.568736458335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45966.568736458335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45966.568736458335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45966.568736458335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45966.568736458335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45966.568736458335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45966.568736458335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45966.568736458335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45966.568736458335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45966.568736458335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45966.568736458335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45966.568736458335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45966.568736458335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45966.568736458335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45966.568736458335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45966.568736458335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45966.568736458335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45966.568736458335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45966.568736458335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45966.568736458335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45966.568736458335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45966.568736458335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45966.568736458335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45966.568736458335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45966.568736458335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45966.568736458335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45966.568736458335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45966.568736458335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45966.568736458335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45966.568736458335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45966.568736458335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45966.568736458335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45966.568736458335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45966.568736458335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45966.568736458335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45966.568736458335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45966.568736458335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45966.568736458335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45966.568736458335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45966.568736458335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45966.568736458335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45966.568736458335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45966.568736458335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45966.568736458335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45966.568736458335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45966.568736458335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45966.568736458335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45966.568736458335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45966.568736458335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45966.568736458335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45966.568736458335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45966.568736458335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45966.568736458335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45966.568736458335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45966.568736458335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45966.568736458335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45966.568736458335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45966.568736458335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45966.568736458335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45966.568736458335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45966.568736458335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45966.568736458335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45966.568736458335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45966.568736458335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45966.568736458335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45966.568736458335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45966.568736458335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45966.568736458335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45966.568736458335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45966.568736458335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45966.568736458335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45966.568736458335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45966.568736458335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45966.568736458335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45966.568736458335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45966.568736458335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45966.568736458335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45966.568736458335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45966.568736458335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45966.568736458335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45966.568736458335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45966.568736458335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45966.568736458335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45966.568736458335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45966.568736458335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45966.568736458335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45966.568736458335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45966.568736458335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45966.568736458335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45966.568736458335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45966.568736458335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45966.568736458335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45966.568736458335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45966.568736458335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45966.568736458335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45966.568736458335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45966.568736458335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45966.568736458335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45966.568736458335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45966.568736458335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45966.568736458335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45966.568736458335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45966.568736458335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45966.568736458335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45966.568736458335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45966.568736458335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45966.568736458335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45966.568736458335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45966.568736458335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45966.568736458335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45966.568736458335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45966.568736458335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45966.568736458335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45966.568736458335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45966.568736458335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45966.568736458335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45966.568736458335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45966.568736458335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45966.568736458335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45966.568736458335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45966.568736458335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45966.568736458335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45966.568736458335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45966.568736458335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45966.568736458335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45966.568736458335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45966.568736458335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45966.568736458335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45966.568736458335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45966.568736458335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45966.568736458335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45966.568736458335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45966.568736458335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45966.568736458335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45966.568736458335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45966.568736458335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45966.568736458335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45966.568736458335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45966.568736458335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45966.568736458335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45966.568736458335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45966.568736458335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45966.568736458335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45966.568736458335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45966.568736458335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45966.568736458335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45966.568736458335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45966.568736458335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45966.568736458335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45966.568736458335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45966.568736458335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45966.568736458335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45966.568736458335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45966.568736458335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45966.568736458335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45966.568736458335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45966.568736458335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45966.568736458335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45966.568736458335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45966.568736458335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45966.568736458335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45966.568736458335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45966.568736458335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45966.568736458335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45966.568736458335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45966.568736458335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45966.568736458335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45966.568736458335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45966.568736458335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45966.568736458335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45966.568736458335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45966.568736458335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45966.568736458335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45966.568736458335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45966.568736458335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45966.568736458335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45966.568736458335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45966.568736458335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45966.568736458335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45966.568736458335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45966.568736458335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45966.568736458335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45966.568736458335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45966.568736458335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45966.568736458335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45966.568736458335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45966.568736458335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45966.568736458335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45966.568736458335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45966.568736458335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45966.568736458335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45966.568736458335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45966.568736458335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45966.568736458335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45966.568736458335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45966.568736458335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45966.568736458335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45966.568736458335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45966.568736458335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45966.568736458335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45966.568736458335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45966.568736458335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45966.568736458335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45966.568736458335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45966.568736458335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45966.568736458335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45966.568736458335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45966.568736458335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45966.568736458335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45966.568736458335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45966.568736458335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45966.568736458335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45966.568736458335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45966.568736458335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45966.568736458335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45966.568736458335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45966.568736458335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45966.568736458335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45966.568736458335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45966.568736458335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45966.568736458335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45966.568736458335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45966.568736458335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45966.568736458335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45966.568736458335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45966.568736458335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45966.568736458335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45966.568736458335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45966.568736458335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45966.568736458335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45966.568736458335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45966.568736458335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45966.568736458335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45966.568736458335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45966.568736458335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45966.568736458335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45966.568736458335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45966.568736458335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45966.568736458335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45966.568736458335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45966.568736458335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45966.568736458335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45966.568736458335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45966.568736458335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45966.568736458335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45966.568736458335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45966.568736458335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45966.568736458335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45966.568736458335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45966.568736458335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45966.568736458335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45966.568736458335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45966.568736458335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45966.568736458335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45966.568736458335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45966.568736458335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45966.568736458335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45966.568736458335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45966.568736458335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45966.568736458335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45966.568736458335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45966.568736458335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45966.568736458335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45966.568736458335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45966.568736458335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45966.568736458335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45966.568736458335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45966.568736458335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45966.568736458335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45966.568736458335</v>
      </c>
      <c r="H328" s="158"/>
      <c r="I328" s="157" t="str">
        <f>IFERROR(VLOOKUP(D328,DB!A:F,6,0),"")</f>
        <v/>
      </c>
      <c r="J328" s="157" t="str">
        <f>IFERROR(VLOOKUP(D328,DB!A:G,7,0),"")</f>
        <v/>
      </c>
      <c r="K328" s="157"/>
      <c r="L328" s="157" t="str">
        <f>IFERROR(VLOOKUP(D328,DB!A:I,9,0),"")</f>
        <v/>
      </c>
    </row>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8" ht="15"/>
    <row r="439" ht="15"/>
    <row r="440" ht="15"/>
    <row r="441" ht="15"/>
    <row r="442" ht="15"/>
    <row r="443" ht="15"/>
    <row r="444" ht="15"/>
    <row r="445" ht="15"/>
    <row r="446" ht="15"/>
    <row r="447" ht="15"/>
    <row r="448"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7" ht="15"/>
    <row r="538" ht="15"/>
    <row r="539" ht="15"/>
    <row r="540" ht="15"/>
    <row r="541" ht="15"/>
    <row r="542" ht="15"/>
    <row r="567" ht="15"/>
    <row r="568" ht="15"/>
    <row r="569" ht="15"/>
    <row r="570" ht="15"/>
    <row r="571" ht="15"/>
    <row r="572" ht="15"/>
    <row r="573" ht="15"/>
    <row r="574" ht="15"/>
    <row r="575" ht="15"/>
    <row r="576" ht="15"/>
    <row r="577"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866" ht="15"/>
    <row r="867" ht="15"/>
    <row r="868" ht="15"/>
    <row r="869" ht="15"/>
    <row r="870" ht="15"/>
    <row r="871" ht="15"/>
    <row r="872"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9" ht="15"/>
    <row r="1090" ht="15"/>
    <row r="1091" ht="15"/>
    <row r="1093" ht="15"/>
    <row r="1094" ht="15"/>
    <row r="1095" ht="15"/>
    <row r="1096" ht="15"/>
    <row r="1097" ht="15"/>
    <row r="1098" ht="15"/>
    <row r="1099" ht="15"/>
    <row r="1100" ht="15"/>
    <row r="1101"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3" ht="15"/>
    <row r="1204" ht="15"/>
    <row r="1205" ht="15"/>
    <row r="1208" ht="15"/>
    <row r="1209" ht="15"/>
    <row r="1212" ht="15"/>
    <row r="1213" ht="15"/>
    <row r="1214" ht="15"/>
    <row r="1215" ht="15"/>
    <row r="1216" ht="15"/>
    <row r="1217" ht="15"/>
    <row r="1218" ht="15"/>
    <row r="1219" ht="15"/>
    <row r="1220" ht="15"/>
    <row r="1226" ht="15"/>
    <row r="1227" ht="15"/>
    <row r="1228" ht="15"/>
    <row r="1229" ht="15"/>
    <row r="1230" ht="15"/>
    <row r="1231" ht="15"/>
    <row r="1232" ht="15"/>
    <row r="1233" ht="15"/>
    <row r="1234" ht="15"/>
    <row r="1242" ht="15"/>
    <row r="1243" ht="15"/>
    <row r="1244" ht="15"/>
    <row r="1245" ht="15"/>
    <row r="1246" ht="15"/>
    <row r="1247" ht="15"/>
    <row r="1248" ht="15"/>
    <row r="1249" ht="15"/>
    <row r="1250" ht="15"/>
    <row r="1251" ht="15"/>
    <row r="1252" ht="15"/>
    <row r="1253" ht="15"/>
    <row r="1254" ht="15"/>
    <row r="1255" ht="15"/>
  </sheetData>
  <dataValidations count="2">
    <dataValidation allowBlank="1" showInputMessage="1" showErrorMessage="1" sqref="E1" xr:uid="{920C6338-E771-4DAE-8C89-92A9093EA4DE}"/>
    <dataValidation type="list" allowBlank="1" showInputMessage="1" showErrorMessage="1" sqref="E2:E3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39133</v>
      </c>
      <c r="B2" s="171" t="str">
        <f>IFERROR(VLOOKUP(D2,DB!A:K,11,0),"")</f>
        <v>R6</v>
      </c>
      <c r="C2" s="168">
        <v>2</v>
      </c>
      <c r="D2" s="171" t="s">
        <v>38968</v>
      </c>
      <c r="E2" s="102" t="s">
        <v>39021</v>
      </c>
      <c r="F2" s="173">
        <v>45966.54420138889</v>
      </c>
      <c r="G2" s="115">
        <f ca="1">IFERROR(NOW()-F2,"-")</f>
        <v>2.4535069445846602E-2</v>
      </c>
      <c r="H2" s="173">
        <v>45966.534386574072</v>
      </c>
      <c r="I2" s="171" t="str">
        <f>IFERROR(VLOOKUP(D2,DB!A:F,6,0),"")</f>
        <v>Generator-SG</v>
      </c>
      <c r="J2" s="102" t="str">
        <f>IFERROR(VLOOKUP(D2,DB!A:G,7,0),"")</f>
        <v>Vandalized</v>
      </c>
      <c r="K2" s="169" t="s">
        <v>39134</v>
      </c>
      <c r="L2" s="174" t="str">
        <f>IFERROR(VLOOKUP(D2,DB!A:I,9,0),"")</f>
        <v>Latis</v>
      </c>
    </row>
    <row r="3" spans="1:16383" ht="31.5" customHeight="1">
      <c r="A3" s="170"/>
      <c r="B3" s="171" t="str">
        <f>IFERROR(VLOOKUP(D3,DB!A:K,11,0),"")</f>
        <v/>
      </c>
      <c r="C3" s="168"/>
      <c r="D3" s="171"/>
      <c r="E3" s="172"/>
      <c r="F3" s="173"/>
      <c r="G3" s="115">
        <f ca="1">IFERROR(NOW()-F3,"-")</f>
        <v>45966.568736458335</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45966.568736458335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45966.568736458335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45966.568736458335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45966.568736458335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45966.568736458335</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45966.568736458335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45966.568736458335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45966.568736458335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45966.568736458335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45966.568736458335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45966.568736458335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45966.568736458335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45966.568736458335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45966.568736458335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45966.568736458335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45966.568736458335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45966.568736458335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45966.568736458335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45966.568736458335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45966.568736458335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45966.568736458335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45966.568736458335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45966.568736458335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45966.568736458335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45966.568736458335</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2025-11-05T10:39:45Z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