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464" documentId="120_S{2AC9BD13-BADA-5192-A53E-5A8FF88502F6}" xr6:coauthVersionLast="47" xr6:coauthVersionMax="47" xr10:uidLastSave="{839338CD-2BDE-4D0B-A3F1-C9E5B1DCC7D9}"/>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<sst xmlns="http://schemas.openxmlformats.org/spreadsheetml/2006/main" count="180301" uniqueCount="39133">
  <si>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</si>
  <si>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</si>
  <si>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</si>
  <si>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</si>
  <si>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</si>
  <si>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</si>
  <si>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</si>
  <si>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</si>
  <si>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</si>
  <si>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</si>
  <si>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</si>
  <si>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</si>
  <si>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</si>
  <si>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</si>
  <si>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</si>
  <si>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</si>
  <si>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</si>
  <si>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</si>
  <si>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</si>
  <si>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</si>
  <si>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</si>
  <si>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</si>
  <si>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</si>
  <si>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</si>
  <si>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</si>
  <si>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</si>
  <si>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</si>
  <si>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</si>
  <si>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</si>
  <si>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</si>
  <si>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</si>
  <si>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</si>
  <si>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</si>
  <si>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</si>
  <si>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</si>
  <si>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</si>
  <si>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</si>
  <si>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</si>
  <si>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</si>
  <si>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</si>
  <si>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</si>
  <si>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</si>
  <si>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</si>
  <si>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</si>
  <si>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</si>
  <si>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</si>
  <si>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</si>
  <si>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</si>
  <si>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</si>
  <si>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</si>
  <si>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</si>
  <si>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</si>
  <si>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</si>
  <si>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</si>
  <si>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</si>
  <si>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</si>
  <si>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</si>
  <si>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</si>
  <si>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</si>
  <si>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</si>
  <si>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</si>
  <si>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</si>
  <si>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</si>
  <si>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</si>
  <si>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</si>
  <si>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</si>
  <si>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</si>
  <si>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</si>
  <si>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</si>
  <si>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</si>
  <si>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</si>
  <si>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</si>
  <si>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</si>
  <si>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</si>
  <si>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</si>
  <si>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</si>
  <si>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</si>
  <si>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</si>
  <si>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</si>
  <si>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</si>
  <si>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</si>
  <si>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</si>
  <si>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</si>
  <si>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</si>
  <si>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</si>
  <si>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</si>
  <si>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</si>
  <si>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</si>
  <si>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</si>
  <si>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</si>
  <si>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</si>
  <si>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</si>
  <si>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</si>
  <si>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</si>
  <si>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</si>
  <si>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</si>
  <si>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</si>
  <si>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</si>
  <si>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</si>
  <si>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</si>
  <si>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</si>
  <si>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</si>
  <si>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</si>
  <si>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</si>
  <si>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</si>
  <si>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</si>
  <si>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</si>
  <si>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</si>
  <si>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</si>
  <si>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</si>
  <si>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</si>
  <si>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</si>
  <si>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</si>
  <si>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</si>
  <si>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</si>
  <si>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</si>
  <si>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</si>
  <si>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</si>
  <si>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</si>
  <si>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</si>
  <si>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</si>
  <si>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</si>
  <si>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</si>
  <si>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</si>
  <si>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</si>
  <si>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</si>
  <si>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</si>
  <si>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</si>
  <si>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</si>
  <si>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</si>
  <si>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</si>
  <si>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</si>
  <si>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</si>
  <si>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</si>
  <si>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</si>
  <si>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</si>
  <si>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</si>
  <si>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</si>
  <si>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</si>
  <si>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</si>
  <si>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</si>
  <si>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</si>
  <si>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</si>
  <si>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</si>
  <si>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</si>
  <si>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</si>
  <si>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</si>
  <si>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</si>
  <si>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</si>
  <si>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</si>
  <si>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</si>
  <si>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</si>
  <si>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</si>
  <si>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</si>
  <si>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</si>
  <si>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</si>
  <si>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</si>
  <si>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</si>
  <si>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</si>
  <si>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</si>
  <si>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</si>
  <si>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</si>
  <si>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</si>
  <si>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</si>
  <si>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</si>
  <si>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</si>
  <si>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</si>
  <si>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</si>
  <si>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</si>
  <si>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</si>
  <si>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</si>
  <si>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</si>
  <si>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</si>
  <si>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</si>
  <si>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</si>
  <si>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</si>
  <si>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</si>
  <si>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</si>
  <si>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</si>
  <si>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</si>
  <si>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</si>
  <si>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</si>
  <si>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</si>
  <si>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</si>
  <si>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</si>
  <si>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</si>
  <si>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</si>
  <si>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</si>
  <si>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</si>
  <si>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</si>
  <si>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</si>
  <si>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</si>
  <si>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</si>
  <si>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</si>
  <si>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</si>
  <si>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</si>
  <si>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</si>
  <si>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</si>
  <si>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</si>
  <si>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</si>
  <si>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</si>
  <si>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</si>
  <si>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</si>
  <si>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</si>
  <si>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</si>
  <si>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</si>
  <si>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</si>
  <si>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</si>
  <si>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</si>
  <si>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</si>
  <si>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</si>
  <si>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</si>
  <si>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</si>
  <si>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</si>
  <si>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</si>
  <si>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</si>
  <si>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</si>
  <si>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</si>
  <si>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</si>
  <si>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</si>
  <si>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</si>
  <si>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</si>
  <si>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</si>
  <si>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</si>
  <si>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</si>
  <si>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</si>
  <si>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</si>
  <si>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</si>
  <si>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</si>
  <si>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</si>
  <si>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</si>
  <si>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</si>
  <si>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</si>
  <si>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</si>
  <si>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</si>
  <si>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</si>
  <si>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</si>
  <si>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</si>
  <si>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</si>
  <si>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</si>
  <si>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</si>
  <si>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</si>
  <si>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</si>
  <si>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</si>
  <si>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</si>
  <si>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</si>
  <si>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</si>
  <si>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</si>
  <si>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</si>
  <si>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</si>
  <si>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</si>
  <si>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</si>
  <si>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</si>
  <si>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</si>
  <si>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</si>
  <si>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</si>
  <si>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</si>
  <si>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</si>
  <si>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</si>
  <si>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</si>
  <si>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</si>
  <si>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</si>
  <si>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</si>
  <si>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</si>
  <si>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</si>
  <si>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</si>
  <si>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</si>
  <si>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</si>
  <si>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</si>
  <si>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</si>
  <si>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</si>
  <si>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</si>
  <si>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</si>
  <si>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</si>
  <si>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</si>
  <si>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</si>
  <si>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</si>
  <si>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</si>
  <si>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</si>
  <si>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</si>
  <si>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</si>
  <si>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</si>
  <si>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</si>
  <si>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</si>
  <si>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</si>
  <si>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</si>
  <si>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</si>
  <si>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</si>
  <si>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</si>
  <si>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</si>
  <si>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</si>
  <si>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</si>
  <si>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</si>
  <si>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</si>
  <si>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</si>
  <si>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</si>
  <si>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</si>
  <si>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</si>
  <si>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</si>
  <si>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</si>
  <si>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</si>
  <si>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</si>
  <si>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</si>
  <si>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</si>
  <si>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</si>
  <si>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</si>
  <si>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</si>
  <si>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</si>
  <si>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</si>
  <si>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</si>
  <si>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</si>
  <si>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</si>
  <si>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</si>
  <si>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</si>
  <si>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</si>
  <si>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</si>
  <si>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</si>
  <si>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</si>
  <si>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</si>
  <si>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</si>
  <si>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</si>
  <si>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</si>
  <si>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</si>
  <si>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</si>
  <si>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</si>
  <si>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</si>
  <si>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</si>
  <si>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</si>
  <si>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</si>
  <si>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</si>
  <si>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</si>
  <si>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</si>
  <si>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</si>
  <si>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</si>
  <si>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</si>
  <si>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</si>
  <si>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</si>
  <si>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</si>
  <si>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</si>
  <si>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</si>
  <si>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</si>
  <si>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</si>
  <si>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</si>
  <si>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</si>
  <si>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</si>
  <si>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</si>
  <si>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</si>
  <si>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</si>
  <si>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</si>
  <si>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</si>
  <si>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</si>
  <si>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</si>
  <si>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</si>
  <si>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</si>
  <si>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</si>
  <si>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</si>
  <si>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</si>
  <si>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</si>
  <si>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</si>
  <si>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</si>
  <si>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</si>
  <si>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</si>
  <si>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</si>
  <si>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</si>
  <si>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</si>
  <si>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</si>
  <si>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</si>
  <si>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</si>
  <si>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</si>
  <si>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</si>
  <si>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</si>
  <si>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</si>
  <si>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</si>
  <si>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</si>
  <si>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</si>
  <si>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</si>
  <si>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</si>
  <si>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</si>
  <si>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</si>
  <si>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</si>
  <si>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</si>
  <si>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</si>
  <si>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</si>
  <si>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</si>
  <si>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</si>
  <si>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</si>
  <si>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</si>
  <si>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</si>
  <si>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</si>
  <si>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</si>
  <si>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</si>
  <si>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</si>
  <si>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</si>
  <si>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</si>
  <si>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</si>
  <si>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</si>
  <si>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</si>
  <si>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</si>
  <si>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</si>
  <si>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</si>
  <si>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</si>
  <si>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</si>
  <si>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</si>
  <si>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</si>
  <si>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</si>
  <si>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</si>
  <si>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</si>
  <si>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</si>
  <si>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</si>
  <si>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</si>
  <si>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</si>
  <si>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</si>
  <si>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</si>
  <si>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</si>
  <si>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</si>
  <si>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</si>
  <si>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</si>
  <si>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</si>
  <si>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</si>
  <si>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</si>
  <si>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</si>
  <si>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</si>
  <si>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</si>
  <si>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</si>
  <si>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</si>
  <si>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</si>
  <si>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</si>
  <si>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</si>
  <si>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</si>
  <si>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</si>
  <si>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</si>
  <si>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</si>
  <si>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</si>
  <si>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</si>
  <si>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</si>
  <si>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</si>
  <si>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</si>
  <si>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</si>
  <si>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</si>
  <si>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</si>
  <si>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</si>
  <si>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</si>
  <si>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</si>
  <si>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</si>
  <si>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</si>
  <si>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</si>
  <si>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</si>
  <si>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</si>
  <si>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</si>
  <si>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</si>
  <si>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</si>
  <si>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</si>
  <si>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</si>
  <si>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</si>
  <si>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</si>
  <si>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</si>
  <si>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</si>
  <si>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</si>
  <si>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</si>
  <si>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</si>
  <si>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</si>
  <si>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</si>
  <si>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</si>
  <si>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</si>
  <si>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</si>
  <si>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</si>
  <si>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</si>
  <si>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</si>
  <si>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</si>
  <si>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</si>
  <si>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</si>
  <si>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</si>
  <si>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</si>
  <si>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</si>
  <si>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</si>
  <si>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</si>
  <si>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</si>
  <si>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</si>
  <si>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</si>
  <si>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</si>
  <si>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</si>
  <si>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</si>
  <si>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</si>
  <si>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</si>
  <si>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</si>
  <si>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</si>
  <si>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</si>
  <si>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</si>
  <si>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</si>
  <si>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</si>
  <si>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</si>
  <si>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</si>
  <si>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</si>
  <si>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</si>
  <si>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</si>
  <si>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</si>
  <si>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</si>
  <si>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</si>
  <si>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</si>
  <si>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</si>
  <si>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</si>
  <si>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</si>
  <si>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</si>
  <si>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</si>
  <si>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</si>
  <si>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</si>
  <si>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</si>
  <si>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</si>
  <si>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</si>
  <si>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</si>
  <si>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</si>
  <si>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</si>
  <si>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</si>
  <si>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</si>
  <si>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</si>
  <si>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</si>
  <si>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</si>
  <si>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</si>
  <si>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</si>
  <si>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</si>
  <si>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</si>
  <si>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</si>
  <si>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</si>
  <si>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</si>
  <si>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</si>
  <si>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</si>
  <si>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</si>
  <si>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</si>
  <si>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</si>
  <si>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</si>
  <si>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</si>
  <si>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</si>
  <si>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</si>
  <si>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</si>
  <si>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</si>
  <si>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</si>
  <si>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</si>
  <si>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</si>
  <si>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</si>
  <si>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</si>
  <si>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</si>
  <si>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</si>
  <si>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</si>
  <si>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</si>
  <si>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</si>
  <si>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</si>
  <si>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</si>
  <si>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</si>
  <si>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</si>
  <si>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</si>
  <si>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</si>
  <si>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</si>
  <si>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</si>
  <si>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</si>
  <si>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</si>
  <si>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</si>
  <si>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</si>
  <si>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</si>
  <si>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</si>
  <si>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</si>
  <si>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</si>
  <si>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</si>
  <si>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</si>
  <si>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</si>
  <si>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</si>
  <si>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</si>
  <si>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</si>
  <si>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</si>
  <si>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</si>
  <si>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</si>
  <si>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</si>
  <si>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</si>
  <si>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</si>
  <si>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</si>
  <si>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</si>
  <si>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</si>
  <si>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</si>
  <si>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</si>
  <si>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</si>
  <si>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</si>
  <si>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</si>
  <si>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</si>
  <si>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</si>
  <si>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</si>
  <si>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</si>
  <si>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</si>
  <si>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</si>
  <si>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</si>
  <si>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</si>
  <si>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</si>
  <si>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</si>
  <si>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</si>
  <si>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</si>
  <si>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</si>
  <si>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</si>
  <si>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</si>
  <si>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</si>
  <si>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</si>
  <si>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</si>
  <si>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</si>
  <si>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</si>
  <si>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</si>
  <si>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</si>
  <si>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</si>
  <si>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</si>
  <si>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</si>
  <si>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</si>
  <si>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</si>
  <si>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</si>
  <si>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</si>
  <si>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</si>
  <si>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</si>
  <si>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</si>
  <si>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</si>
  <si>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</si>
  <si>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</si>
  <si>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</si>
  <si>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</si>
  <si>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</si>
  <si>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</si>
  <si>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</si>
  <si>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</si>
  <si>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</si>
  <si>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</si>
  <si>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</si>
  <si>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</si>
  <si>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</si>
  <si>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</si>
  <si>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</si>
  <si>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</si>
  <si>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</si>
  <si>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</si>
  <si>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</si>
  <si>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</si>
  <si>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</si>
  <si>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</si>
  <si>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</si>
  <si>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</si>
  <si>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</si>
  <si>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</si>
  <si>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</si>
  <si>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</si>
  <si>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</si>
  <si>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</si>
  <si>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</si>
  <si>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</si>
  <si>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</si>
  <si>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</si>
  <si>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</si>
  <si>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</si>
  <si>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</si>
  <si>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</si>
  <si>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</si>
  <si>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</si>
  <si>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</si>
  <si>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</si>
  <si>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</si>
  <si>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</si>
  <si>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</si>
  <si>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</si>
  <si>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</si>
  <si>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</si>
  <si>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</si>
  <si>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</si>
  <si>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</si>
  <si>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</si>
  <si>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</si>
  <si>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</si>
  <si>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</si>
  <si>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</si>
  <si>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</si>
  <si>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</si>
  <si>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</si>
  <si>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</si>
  <si>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</si>
  <si>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</si>
  <si>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</si>
  <si>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</si>
  <si>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</si>
  <si>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</si>
  <si>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</si>
  <si>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</si>
  <si>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</si>
  <si>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</si>
  <si>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</si>
  <si>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</si>
  <si>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</si>
  <si>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</si>
  <si>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</si>
  <si>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</si>
  <si>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</si>
  <si>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</si>
  <si>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</si>
  <si>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</si>
  <si>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</si>
  <si>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</si>
  <si>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</si>
  <si>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</si>
  <si>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</si>
  <si>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</si>
  <si>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</si>
  <si>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</si>
  <si>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</si>
  <si>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</si>
  <si>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</si>
  <si>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</si>
  <si>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</si>
  <si>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</si>
  <si>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</si>
  <si>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</si>
  <si>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</si>
  <si>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</si>
  <si>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</si>
  <si>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</si>
  <si>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</si>
  <si>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</si>
  <si>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</si>
  <si>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</si>
  <si>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</si>
  <si>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</si>
  <si>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</si>
  <si>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</si>
  <si>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</si>
  <si>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</si>
  <si>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</si>
  <si>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</si>
  <si>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</si>
  <si>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</si>
  <si>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</si>
  <si>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</si>
  <si>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</si>
  <si>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</si>
  <si>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</si>
  <si>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</si>
  <si>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</si>
  <si>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</si>
  <si>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</si>
  <si>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</si>
  <si>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</si>
  <si>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</si>
  <si>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</si>
  <si>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</si>
  <si>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</si>
  <si>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</si>
  <si>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</si>
  <si>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</si>
  <si>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</si>
  <si>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</si>
  <si>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</si>
  <si>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</si>
  <si>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</si>
  <si>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</si>
  <si>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</si>
  <si>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</si>
  <si>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</si>
  <si>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</si>
  <si>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</si>
  <si>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</si>
  <si>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</si>
  <si>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</si>
  <si>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</si>
  <si>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</si>
  <si>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</si>
  <si>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</si>
  <si>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</si>
  <si>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</si>
  <si>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</si>
  <si>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</si>
  <si>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</si>
  <si>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</si>
  <si>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</si>
  <si>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</si>
  <si>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</si>
  <si>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</si>
  <si>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</si>
  <si>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</si>
  <si>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</si>
  <si>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</si>
  <si>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</si>
  <si>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</si>
  <si>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</si>
  <si>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</si>
  <si>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</si>
  <si>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</si>
  <si>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</si>
  <si>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</si>
  <si>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</si>
  <si>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</si>
  <si>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</si>
  <si>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</si>
  <si>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</si>
  <si>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</si>
  <si>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</si>
  <si>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</si>
  <si>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</si>
  <si>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</si>
  <si>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</si>
  <si>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</si>
  <si>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</si>
  <si>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</si>
  <si>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</si>
  <si>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</si>
  <si>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</si>
  <si>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</si>
  <si>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</si>
  <si>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</si>
  <si>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</si>
  <si>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</si>
  <si>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</si>
  <si>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</si>
  <si>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</si>
  <si>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</si>
  <si>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</si>
  <si>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</si>
  <si>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</si>
  <si>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</si>
  <si>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</si>
  <si>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</si>
  <si>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</si>
  <si>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</si>
  <si>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</si>
  <si>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</si>
  <si>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</si>
  <si>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</si>
  <si>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</si>
  <si>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</si>
  <si>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</si>
  <si>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</si>
  <si>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</si>
  <si>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</si>
  <si>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</si>
  <si>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</si>
  <si>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</si>
  <si>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</si>
  <si>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</si>
  <si>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</si>
  <si>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</si>
  <si>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</si>
  <si>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</si>
  <si>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</si>
  <si>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</si>
  <si>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</si>
  <si>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</si>
  <si>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</si>
  <si>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</si>
  <si>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</si>
  <si>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</si>
  <si>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</si>
  <si>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</si>
  <si>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</si>
  <si>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</si>
  <si>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</si>
  <si>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</si>
  <si>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</si>
  <si>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</si>
  <si>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</si>
  <si>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</si>
  <si>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</si>
  <si>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</si>
  <si>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</si>
  <si>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</si>
  <si>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</si>
  <si>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</si>
  <si>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</si>
  <si>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</si>
  <si>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</si>
  <si>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</si>
  <si>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</si>
  <si>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</si>
  <si>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</si>
  <si>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</si>
  <si>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</si>
  <si>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</si>
  <si>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</si>
  <si>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</si>
  <si>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</si>
  <si>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</si>
  <si>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</si>
  <si>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</si>
  <si>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</si>
  <si>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</si>
  <si>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</si>
  <si>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</si>
  <si>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</si>
  <si>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</si>
  <si>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</si>
  <si>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</si>
  <si>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</si>
  <si>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</si>
  <si>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</si>
  <si>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</si>
  <si>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</si>
  <si>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</si>
  <si>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</si>
  <si>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</si>
  <si>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</si>
  <si>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</si>
  <si>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</si>
  <si>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</si>
  <si>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</si>
  <si>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</si>
  <si>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</si>
  <si>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</si>
  <si>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</si>
  <si>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</si>
  <si>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</si>
  <si>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</si>
  <si>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</si>
  <si>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</si>
  <si>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</si>
  <si>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</si>
  <si>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</si>
  <si>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</si>
  <si>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</si>
  <si>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</si>
  <si>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</si>
  <si>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</si>
  <si>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</si>
  <si>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</si>
  <si>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</si>
  <si>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</si>
  <si>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</si>
  <si>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</si>
  <si>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</si>
  <si>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</si>
  <si>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</si>
  <si>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</si>
  <si>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</si>
  <si>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</si>
  <si>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</si>
  <si>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</si>
  <si>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</si>
  <si>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</si>
  <si>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</si>
  <si>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</si>
  <si>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</si>
  <si>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</si>
  <si>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</si>
  <si>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</si>
  <si>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</si>
  <si>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</si>
  <si>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</si>
  <si>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</si>
  <si>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</si>
  <si>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</si>
  <si>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</si>
  <si>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</si>
  <si>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</si>
  <si>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</si>
  <si>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</si>
  <si>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</si>
  <si>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</si>
  <si>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</si>
  <si>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</si>
  <si>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</si>
  <si>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</si>
  <si>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</si>
  <si>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</si>
  <si>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</si>
  <si>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</si>
  <si>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</si>
  <si>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</si>
  <si>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</si>
  <si>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</si>
  <si>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</si>
  <si>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</si>
  <si>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</si>
  <si>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</si>
  <si>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</si>
  <si>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</si>
  <si>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</si>
  <si>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</si>
  <si>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</si>
  <si>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</si>
  <si>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</si>
  <si>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</si>
  <si>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</si>
  <si>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</si>
  <si>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</si>
  <si>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</si>
  <si>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</si>
  <si>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</si>
  <si>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</si>
  <si>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</si>
  <si>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</si>
  <si>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</si>
  <si>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</si>
  <si>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</si>
  <si>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</si>
  <si>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</si>
  <si>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</si>
  <si>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</si>
  <si>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</si>
  <si>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</si>
  <si>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</si>
  <si>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</si>
  <si>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</si>
  <si>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</si>
  <si>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</si>
  <si>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</si>
  <si>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</si>
  <si>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</si>
  <si>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</si>
  <si>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</si>
  <si>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</si>
  <si>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</si>
  <si>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</si>
  <si>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</si>
  <si>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</si>
  <si>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</si>
  <si>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</si>
  <si>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</si>
  <si>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</si>
  <si>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</si>
  <si>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</si>
  <si>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</si>
  <si>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</si>
  <si>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</si>
  <si>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</si>
  <si>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</si>
  <si>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</si>
  <si>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</si>
  <si>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</si>
  <si>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</si>
  <si>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</si>
  <si>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</si>
  <si>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</si>
  <si>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</si>
  <si>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</si>
  <si>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</si>
  <si>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</si>
  <si>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</si>
  <si>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</si>
  <si>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</si>
  <si>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</si>
  <si>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</si>
  <si>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</si>
  <si>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</si>
  <si>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</si>
  <si>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</si>
  <si>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</si>
  <si>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</si>
  <si>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</si>
  <si>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</si>
  <si>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</si>
  <si>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</si>
  <si>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</si>
  <si>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</si>
  <si>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</si>
  <si>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</si>
  <si>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</si>
  <si>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</si>
  <si>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</si>
  <si>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</si>
  <si>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</si>
  <si>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</si>
  <si>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</si>
  <si>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</si>
  <si>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</si>
  <si>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</si>
  <si>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</si>
  <si>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</si>
  <si>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</si>
  <si>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</si>
  <si>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</si>
  <si>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</si>
  <si>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</si>
  <si>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</si>
  <si>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</si>
  <si>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</si>
  <si>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</si>
  <si>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</si>
  <si>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</si>
  <si>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</si>
  <si>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</si>
  <si>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</si>
  <si>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</si>
  <si>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</si>
  <si>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</si>
  <si>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</si>
  <si>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</si>
  <si>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</si>
  <si>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</si>
  <si>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</si>
  <si>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</si>
  <si>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</si>
  <si>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</si>
  <si>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</si>
  <si>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</si>
  <si>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</si>
  <si>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</si>
  <si>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</si>
  <si>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</si>
  <si>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</si>
  <si>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</si>
  <si>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</si>
  <si>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</si>
  <si>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</si>
  <si>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</si>
  <si>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</si>
  <si>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</si>
  <si>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</si>
  <si>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</si>
  <si>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</si>
  <si>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</si>
  <si>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</si>
  <si>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</si>
  <si>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</si>
  <si>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</si>
  <si>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</si>
  <si>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</si>
  <si>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</si>
  <si>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</si>
  <si>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</si>
  <si>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</si>
  <si>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</si>
  <si>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</si>
  <si>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</si>
  <si>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</si>
  <si>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</si>
  <si>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</si>
  <si>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</si>
  <si>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</si>
  <si>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</si>
  <si>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</si>
  <si>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</si>
  <si>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</si>
  <si>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</si>
  <si>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</si>
  <si>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</si>
  <si>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</si>
  <si>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</si>
  <si>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</si>
  <si>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</si>
  <si>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</si>
  <si>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</si>
  <si>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</si>
  <si>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</si>
  <si>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</si>
  <si>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</si>
  <si>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</si>
  <si>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</si>
  <si>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</si>
  <si>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</si>
  <si>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</si>
  <si>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</si>
  <si>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</si>
  <si>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</si>
  <si>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</si>
  <si>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</si>
  <si>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</si>
  <si>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</si>
  <si>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</si>
  <si>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</si>
  <si>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</si>
  <si>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</si>
  <si>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</si>
  <si>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</si>
  <si>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</si>
  <si>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</si>
  <si>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</si>
  <si>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</si>
  <si>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</si>
  <si>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</si>
  <si>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</si>
  <si>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</si>
  <si>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</si>
  <si>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</si>
  <si>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</si>
  <si>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</si>
  <si>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</si>
  <si>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</si>
  <si>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</si>
  <si>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</si>
  <si>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</si>
  <si>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</si>
  <si>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</si>
  <si>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</si>
  <si>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</si>
  <si>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</si>
  <si>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</si>
  <si>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</si>
  <si>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</si>
  <si>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</si>
  <si>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</si>
  <si>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</si>
  <si>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</si>
  <si>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</si>
  <si>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</si>
  <si>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</si>
  <si>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</si>
  <si>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</si>
  <si>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</si>
  <si>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</si>
  <si>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</si>
  <si>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</si>
  <si>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</si>
  <si>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</si>
  <si>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</si>
  <si>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</si>
  <si>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</si>
  <si>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</si>
  <si>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</si>
  <si>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</si>
  <si>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</si>
  <si>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</si>
  <si>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</si>
  <si>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</si>
  <si>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</si>
  <si>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</si>
  <si>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</si>
  <si>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</si>
  <si>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</si>
  <si>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</si>
  <si>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</si>
  <si>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</si>
  <si>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</si>
  <si>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</si>
  <si>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</si>
  <si>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</si>
  <si>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</si>
  <si>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</si>
  <si>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</si>
  <si>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</si>
  <si>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</si>
  <si>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</si>
  <si>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</si>
  <si>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</si>
  <si>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</si>
  <si>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</si>
  <si>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</si>
  <si>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</si>
  <si>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</si>
  <si>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</si>
  <si>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</si>
  <si>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</si>
  <si>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</si>
  <si>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</si>
  <si>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</si>
  <si>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</si>
  <si>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</si>
  <si>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</si>
  <si>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</si>
  <si>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</si>
  <si>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</si>
  <si>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</si>
  <si>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</si>
  <si>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</si>
  <si>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</si>
  <si>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</si>
  <si>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</si>
  <si>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</si>
  <si>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</si>
  <si>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</si>
  <si>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</si>
  <si>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</si>
  <si>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</si>
  <si>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</si>
  <si>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</si>
  <si>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</si>
  <si>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</si>
  <si>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</si>
  <si>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</si>
  <si>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</si>
  <si>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</si>
  <si>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</si>
  <si>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</si>
  <si>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</si>
  <si>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</si>
  <si>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</si>
  <si>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</si>
  <si>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</si>
  <si>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</si>
  <si>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</si>
  <si>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</si>
  <si>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</si>
  <si>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</si>
  <si>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</si>
  <si>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</si>
  <si>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</si>
  <si>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</si>
  <si>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</si>
  <si>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</si>
  <si>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</si>
  <si>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</si>
  <si>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</si>
  <si>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</si>
  <si>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</si>
  <si>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</si>
  <si>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</si>
  <si>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</si>
  <si>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</si>
  <si>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</si>
  <si>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</si>
  <si>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</si>
  <si>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</si>
  <si>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</si>
  <si>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</si>
  <si>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</si>
  <si>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</si>
  <si>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</si>
  <si>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</si>
  <si>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</si>
  <si>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</si>
  <si>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</si>
  <si>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</si>
  <si>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</si>
  <si>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</si>
  <si>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</si>
  <si>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</si>
  <si>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</si>
  <si>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</si>
  <si>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</si>
  <si>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</si>
  <si>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</si>
  <si>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</si>
  <si>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</si>
  <si>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</si>
  <si>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</si>
  <si>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</si>
  <si>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</si>
  <si>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</si>
  <si>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</si>
  <si>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</si>
  <si>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</si>
  <si>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</si>
  <si>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</si>
  <si>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</si>
  <si>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</si>
  <si>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</si>
  <si>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</si>
  <si>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</si>
  <si>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</si>
  <si>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</si>
  <si>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</si>
  <si>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</si>
  <si>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</si>
  <si>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</si>
  <si>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</si>
  <si>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</si>
  <si>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</si>
  <si>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</si>
  <si>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</si>
  <si>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</si>
  <si>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</si>
  <si>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</si>
  <si>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</si>
  <si>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</si>
  <si>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</si>
  <si>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</si>
  <si>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</si>
  <si>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</si>
  <si>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</si>
  <si>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</si>
  <si>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</si>
  <si>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</si>
  <si>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</si>
  <si>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</si>
  <si>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</si>
  <si>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</si>
  <si>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</si>
  <si>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</si>
  <si>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</si>
  <si>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</si>
  <si>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</si>
  <si>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</si>
  <si>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</si>
  <si>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</si>
  <si>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</si>
  <si>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</si>
  <si>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</si>
  <si>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</si>
  <si>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</si>
  <si>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</si>
  <si>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</si>
  <si>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</si>
  <si>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</si>
  <si>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</si>
  <si>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</si>
  <si>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</si>
  <si>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</si>
  <si>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</si>
  <si>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</si>
  <si>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</si>
  <si>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</si>
  <si>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</si>
  <si>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</si>
  <si>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</si>
  <si>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</si>
  <si>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</si>
  <si>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</si>
  <si>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</si>
  <si>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</si>
  <si>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</si>
  <si>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</si>
  <si>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</si>
  <si>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</si>
  <si>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</si>
  <si>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</si>
  <si>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</si>
  <si>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</si>
  <si>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</si>
  <si>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</si>
  <si>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</si>
  <si>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</si>
  <si>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</si>
  <si>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</si>
  <si>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</si>
  <si>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</si>
  <si>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</si>
  <si>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</si>
  <si>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</si>
  <si>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</si>
  <si>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</si>
  <si>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</si>
  <si>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</si>
  <si>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</si>
  <si>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</si>
  <si>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</si>
  <si>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</si>
  <si>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</si>
  <si>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</si>
  <si>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</si>
  <si>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</si>
  <si>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</si>
  <si>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</si>
  <si>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</si>
  <si>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</si>
  <si>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</si>
  <si>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</si>
  <si>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</si>
  <si>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</si>
  <si>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</si>
  <si>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</si>
  <si>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</si>
  <si>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</si>
  <si>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</si>
  <si>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</si>
  <si>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</si>
  <si>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</si>
  <si>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</si>
  <si>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</si>
  <si>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</si>
  <si>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</si>
  <si>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</si>
  <si>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</si>
  <si>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</si>
  <si>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</si>
  <si>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</si>
  <si>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</si>
  <si>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</si>
  <si>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</si>
  <si>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</si>
  <si>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</si>
  <si>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</si>
  <si>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</si>
  <si>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</si>
  <si>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</si>
  <si>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</si>
  <si>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</si>
  <si>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</si>
  <si>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</si>
  <si>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</si>
  <si>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</si>
  <si>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</si>
  <si>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</si>
  <si>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</si>
  <si>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</si>
  <si>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</si>
  <si>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</si>
  <si>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</si>
  <si>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</si>
  <si>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</si>
  <si>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</si>
  <si>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</si>
  <si>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</si>
  <si>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</si>
  <si>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</si>
  <si>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</si>
  <si>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</si>
  <si>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</si>
  <si>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</si>
  <si>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</si>
  <si>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</si>
  <si>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</si>
  <si>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</si>
  <si>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</si>
  <si>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</si>
  <si>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</si>
  <si>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</si>
  <si>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</si>
  <si>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</si>
  <si>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</si>
  <si>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</si>
  <si>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</si>
  <si>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</si>
  <si>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</si>
  <si>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</si>
  <si>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</si>
  <si>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</si>
  <si>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</si>
  <si>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</si>
  <si>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</si>
  <si>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</si>
  <si>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</si>
  <si>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</si>
  <si>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</si>
  <si>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</si>
  <si>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</si>
  <si>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</si>
  <si>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</si>
  <si>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</si>
  <si>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</si>
  <si>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</si>
  <si>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</si>
  <si>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</si>
  <si>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</si>
  <si>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</si>
  <si>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</si>
  <si>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</si>
  <si>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</si>
  <si>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</si>
  <si>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</si>
  <si>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</si>
  <si>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</si>
  <si>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</si>
  <si>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</si>
  <si>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</si>
  <si>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</si>
  <si>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</si>
  <si>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</si>
  <si>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</si>
  <si>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</si>
  <si>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</si>
  <si>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</si>
  <si>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</si>
  <si>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</si>
  <si>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</si>
  <si>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</si>
  <si>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</si>
  <si>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</si>
  <si>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</si>
  <si>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</si>
  <si>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</si>
  <si>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</si>
  <si>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</si>
  <si>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</si>
  <si>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</si>
  <si>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</si>
  <si>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</si>
  <si>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</si>
  <si>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</si>
  <si>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</si>
  <si>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</si>
  <si>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</si>
  <si>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</si>
  <si>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</si>
  <si>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</si>
  <si>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</si>
  <si>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</si>
  <si>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</si>
  <si>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</si>
  <si>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</si>
  <si>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</si>
  <si>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</si>
  <si>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</si>
  <si>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</si>
  <si>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</si>
  <si>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</si>
  <si>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</si>
  <si>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</si>
  <si>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</si>
  <si>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</si>
  <si>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</si>
  <si>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</si>
  <si>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</si>
  <si>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</si>
  <si>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</si>
  <si>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</si>
  <si>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</si>
  <si>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</si>
  <si>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</si>
  <si>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</si>
  <si>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</si>
  <si>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</si>
  <si>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</si>
  <si>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</si>
  <si>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</si>
  <si>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</si>
  <si>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</si>
  <si>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</si>
  <si>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</si>
  <si>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</si>
  <si>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</si>
  <si>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</si>
  <si>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</si>
  <si>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</si>
  <si>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</si>
  <si>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</si>
  <si>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</si>
  <si>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</si>
  <si>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</si>
  <si>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</si>
  <si>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</si>
  <si>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</si>
  <si>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</si>
  <si>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</si>
  <si>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</si>
  <si>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</si>
  <si>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</si>
  <si>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</si>
  <si>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</si>
  <si>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</si>
  <si>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</si>
  <si>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</si>
  <si>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</si>
  <si>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</si>
  <si>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</si>
  <si>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</si>
  <si>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</si>
  <si>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</si>
  <si>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</si>
  <si>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</si>
  <si>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</si>
  <si>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</si>
  <si>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</si>
  <si>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</si>
  <si>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</si>
  <si>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</si>
  <si>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</si>
  <si>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</si>
  <si>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</si>
  <si>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</si>
  <si>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</si>
  <si>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</si>
  <si>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</si>
  <si>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</si>
  <si>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</si>
  <si>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</si>
  <si>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</si>
  <si>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</si>
  <si>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</si>
  <si>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</si>
  <si>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</si>
  <si>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</si>
  <si>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</si>
  <si>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</si>
  <si>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</si>
  <si>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</si>
  <si>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</si>
  <si>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</si>
  <si>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</si>
  <si>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</si>
  <si>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</si>
  <si>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</si>
  <si>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</si>
  <si>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</si>
  <si>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</si>
  <si>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</si>
  <si>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</si>
  <si>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</si>
  <si>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</si>
  <si>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</si>
  <si>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</si>
  <si>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</si>
  <si>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</si>
  <si>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</si>
  <si>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</si>
  <si>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</si>
  <si>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</si>
  <si>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</si>
  <si>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</si>
  <si>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</si>
  <si>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</si>
  <si>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</si>
  <si>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</si>
  <si>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</si>
  <si>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</si>
  <si>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</si>
  <si>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</si>
  <si>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</si>
  <si>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</si>
  <si>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</si>
  <si>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</si>
  <si>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</si>
  <si>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</si>
  <si>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</si>
  <si>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</si>
  <si>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</si>
  <si>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</si>
  <si>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</si>
  <si>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</si>
  <si>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</si>
  <si>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</si>
  <si>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</si>
  <si>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</si>
  <si>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</si>
  <si>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</si>
  <si>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</si>
  <si>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</si>
  <si>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</si>
  <si>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</si>
  <si>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</si>
  <si>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</si>
  <si>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</si>
  <si>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</si>
  <si>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</si>
  <si>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</si>
  <si>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</si>
  <si>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</si>
  <si>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</si>
  <si>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</si>
  <si>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</si>
  <si>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</si>
  <si>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</si>
  <si>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</si>
  <si>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</si>
  <si>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</si>
  <si>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</si>
  <si>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</si>
  <si>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</si>
  <si>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</si>
  <si>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</si>
  <si>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</si>
  <si>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</si>
  <si>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</si>
  <si>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</si>
  <si>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</si>
  <si>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</si>
  <si>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</si>
  <si>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</si>
  <si>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</si>
  <si>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</si>
  <si>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</si>
  <si>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</si>
  <si>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</si>
  <si>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</si>
  <si>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</si>
  <si>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</si>
  <si>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</si>
  <si>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</si>
  <si>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</si>
  <si>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</si>
  <si>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</si>
  <si>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</si>
  <si>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</si>
  <si>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</si>
  <si>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</si>
  <si>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</si>
  <si>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</si>
  <si>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</si>
  <si>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</si>
  <si>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</si>
  <si>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</si>
  <si>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</si>
  <si>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</si>
  <si>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</si>
  <si>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</si>
  <si>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</si>
  <si>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</si>
  <si>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</si>
  <si>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</si>
  <si>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</si>
  <si>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</si>
  <si>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</si>
  <si>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</si>
  <si>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</si>
  <si>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</si>
  <si>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</si>
  <si>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</si>
  <si>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</si>
  <si>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</si>
  <si>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</si>
  <si>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</si>
  <si>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</si>
  <si>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</si>
  <si>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</si>
  <si>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</si>
  <si>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</si>
  <si>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</si>
  <si>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</si>
  <si>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</si>
  <si>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</si>
  <si>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</si>
  <si>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</si>
  <si>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</si>
  <si>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</si>
  <si>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</si>
  <si>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</si>
  <si>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</si>
  <si>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</si>
  <si>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</si>
  <si>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</si>
  <si>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</si>
  <si>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</si>
  <si>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</si>
  <si>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</si>
  <si>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</si>
  <si>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</si>
  <si>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</si>
  <si>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</si>
  <si>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</si>
  <si>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</si>
  <si>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</si>
  <si>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</si>
  <si>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</si>
  <si>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</si>
  <si>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</si>
  <si>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</si>
  <si>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</si>
  <si>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</si>
  <si>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</si>
  <si>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</si>
  <si>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</si>
  <si>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</si>
  <si>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</si>
  <si>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</si>
  <si>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</si>
  <si>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</si>
  <si>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</si>
  <si>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</si>
  <si>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</si>
  <si>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</si>
  <si>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</si>
  <si>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</si>
  <si>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</si>
  <si>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</si>
  <si>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</si>
  <si>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</si>
  <si>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</si>
  <si>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</si>
  <si>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</si>
  <si>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</si>
  <si>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</si>
  <si>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</si>
  <si>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</si>
  <si>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</si>
  <si>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</si>
  <si>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</si>
  <si>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</si>
  <si>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</si>
  <si>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</si>
  <si>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</si>
  <si>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</si>
  <si>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</si>
  <si>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</si>
  <si>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</si>
  <si>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</si>
  <si>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</si>
  <si>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</si>
  <si>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</si>
  <si>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</si>
  <si>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</si>
  <si>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</si>
  <si>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</si>
  <si>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</si>
  <si>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</si>
  <si>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</si>
  <si>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</si>
  <si>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</si>
  <si>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</si>
  <si>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</si>
  <si>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</si>
  <si>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</si>
  <si>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</si>
  <si>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</si>
  <si>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</si>
  <si>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</si>
  <si>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</si>
  <si>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</si>
  <si>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</si>
  <si>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</si>
  <si>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</si>
  <si>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</si>
  <si>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</si>
  <si>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</si>
  <si>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</si>
  <si>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</si>
  <si>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</si>
  <si>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</si>
  <si>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</si>
  <si>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</si>
  <si>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</si>
  <si>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</si>
  <si>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</si>
  <si>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</si>
  <si>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</si>
  <si>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</si>
  <si>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</si>
  <si>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</si>
  <si>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</si>
  <si>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</si>
  <si>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</si>
  <si>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</si>
  <si>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</si>
  <si>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</si>
  <si>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</si>
  <si>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</si>
  <si>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</si>
  <si>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</si>
  <si>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</si>
  <si>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</si>
  <si>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</si>
  <si>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</si>
  <si>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</si>
  <si>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</si>
  <si>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</si>
  <si>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</si>
  <si>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</si>
  <si>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</si>
  <si>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</si>
  <si>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</si>
  <si>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</si>
  <si>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</si>
  <si>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</si>
  <si>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</si>
  <si>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</si>
  <si>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</si>
  <si>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</si>
  <si>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</si>
  <si>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</si>
  <si>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</si>
  <si>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</si>
  <si>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</si>
  <si>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</si>
  <si>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</si>
  <si>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</si>
  <si>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</si>
  <si>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</si>
  <si>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</si>
  <si>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</si>
  <si>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</si>
  <si>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</si>
  <si>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</si>
  <si>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</si>
  <si>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</si>
  <si>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</si>
  <si>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</si>
  <si>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</si>
  <si>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</si>
  <si>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</si>
  <si>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</si>
  <si>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</si>
  <si>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</si>
  <si>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</si>
  <si>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</si>
  <si>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</si>
  <si>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</si>
  <si>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</si>
  <si>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</si>
  <si>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</si>
  <si>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</si>
  <si>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</si>
  <si>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</si>
  <si>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</si>
  <si>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</si>
  <si>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</si>
  <si>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</si>
  <si>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</si>
  <si>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</si>
  <si>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</si>
  <si>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</si>
  <si>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</si>
  <si>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</si>
  <si>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</si>
  <si>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</si>
  <si>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</si>
  <si>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</si>
  <si>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</si>
  <si>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</si>
  <si>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</si>
  <si>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</si>
  <si>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</si>
  <si>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</si>
  <si>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</si>
  <si>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</si>
  <si>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</si>
  <si>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</si>
  <si>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</si>
  <si>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</si>
  <si>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</si>
  <si>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</si>
  <si>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</si>
  <si>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</si>
  <si>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</si>
  <si>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</si>
  <si>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</si>
  <si>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</si>
  <si>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</si>
  <si>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</si>
  <si>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</si>
  <si>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</si>
  <si>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</si>
  <si>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</si>
  <si>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</si>
  <si>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</si>
  <si>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</si>
  <si>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</si>
  <si>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</si>
  <si>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</si>
  <si>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</si>
  <si>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</si>
  <si>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</si>
  <si>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</si>
  <si>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</si>
  <si>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</si>
  <si>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</si>
  <si>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</si>
  <si>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</si>
  <si>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</si>
  <si>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</si>
  <si>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</si>
  <si>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</si>
  <si>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</si>
  <si>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</si>
  <si>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</si>
  <si>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</si>
  <si>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</si>
  <si>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</si>
  <si>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</si>
  <si>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</si>
  <si>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</si>
  <si>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</si>
  <si>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</si>
  <si>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</si>
  <si>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</si>
  <si>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</si>
  <si>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</si>
  <si>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</si>
  <si>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</si>
  <si>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</si>
  <si>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</si>
  <si>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</si>
  <si>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</si>
  <si>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</si>
  <si>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</si>
  <si>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</si>
  <si>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</si>
  <si>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</si>
  <si>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</si>
  <si>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</si>
  <si>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</si>
  <si>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</si>
  <si>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</si>
  <si>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</si>
  <si>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</si>
  <si>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</si>
  <si>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</si>
  <si>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</si>
  <si>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</si>
  <si>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</si>
  <si>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</si>
  <si>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</si>
  <si>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</si>
  <si>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</si>
  <si>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</si>
  <si>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</si>
  <si>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</si>
  <si>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</si>
  <si>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</si>
  <si>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</si>
  <si>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</si>
  <si>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</si>
  <si>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</si>
  <si>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</si>
  <si>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</si>
  <si>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</si>
  <si>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</si>
  <si>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</si>
  <si>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</si>
  <si>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</si>
  <si>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</si>
  <si>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</si>
  <si>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</si>
  <si>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</si>
  <si>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</si>
  <si>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</si>
  <si>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</si>
  <si>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</si>
  <si>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</si>
  <si>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</si>
  <si>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</si>
  <si>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</si>
  <si>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</si>
  <si>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</si>
  <si>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</si>
  <si>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</si>
  <si>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</si>
  <si>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</si>
  <si>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</si>
  <si>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</si>
  <si>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</si>
  <si>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</si>
  <si>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</si>
  <si>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</si>
  <si>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</si>
  <si>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</si>
  <si>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</si>
  <si>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</si>
  <si>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</si>
  <si>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</si>
  <si>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</si>
  <si>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</si>
  <si>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</si>
  <si>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</si>
  <si>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</si>
  <si>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</si>
  <si>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</si>
  <si>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</si>
  <si>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</si>
  <si>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</si>
  <si>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</si>
  <si>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</si>
  <si>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</si>
  <si>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</si>
  <si>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</si>
  <si>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</si>
  <si>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</si>
  <si>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</si>
  <si>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</si>
  <si>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</si>
  <si>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</si>
  <si>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</si>
  <si>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</si>
  <si>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</si>
  <si>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</si>
  <si>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</si>
  <si>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</si>
  <si>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</si>
  <si>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</si>
  <si>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</si>
  <si>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</si>
  <si>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</si>
  <si>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</si>
  <si>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</si>
  <si>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</si>
  <si>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</si>
  <si>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</si>
  <si>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</si>
  <si>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</si>
  <si>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</si>
  <si>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</si>
  <si>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</si>
  <si>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</si>
  <si>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</si>
  <si>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</si>
  <si>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</si>
  <si>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</si>
  <si>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</si>
  <si>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</si>
  <si>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</si>
  <si>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</si>
  <si>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</si>
  <si>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</si>
  <si>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</si>
  <si>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</si>
  <si>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</si>
  <si>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</si>
  <si>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</si>
  <si>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</si>
  <si>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</si>
  <si>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</si>
  <si>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</si>
  <si>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</si>
  <si>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</si>
  <si>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</si>
  <si>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</si>
  <si>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</si>
  <si>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</si>
  <si>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</si>
  <si>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</si>
  <si>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</si>
  <si>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</si>
  <si>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</si>
  <si>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</si>
  <si>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</si>
  <si>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</si>
  <si>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</si>
  <si>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</si>
  <si>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</si>
  <si>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</si>
  <si>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</si>
  <si>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</si>
  <si>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</si>
  <si>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</si>
  <si>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</si>
  <si>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</si>
  <si>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</si>
  <si>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</si>
  <si>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</si>
  <si>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</si>
  <si>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</si>
  <si>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</si>
  <si>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</si>
  <si>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</si>
  <si>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</si>
  <si>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</si>
  <si>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</si>
  <si>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</si>
  <si>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</si>
  <si>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</si>
  <si>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</si>
  <si>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</si>
  <si>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</si>
  <si>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</si>
  <si>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</si>
  <si>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</si>
  <si>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</si>
  <si>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</si>
  <si>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</si>
  <si>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</si>
  <si>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</si>
  <si>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</si>
  <si>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</si>
  <si>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</si>
  <si>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</si>
  <si>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</si>
  <si>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</si>
  <si>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</si>
  <si>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</si>
  <si>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</si>
  <si>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</si>
  <si>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</si>
  <si>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</si>
  <si>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</si>
  <si>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</si>
  <si>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</si>
  <si>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</si>
  <si>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</si>
  <si>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</si>
  <si>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</si>
  <si>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</si>
  <si>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</si>
  <si>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</si>
  <si>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</si>
  <si>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</si>
  <si>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</si>
  <si>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</si>
  <si>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</si>
  <si>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</si>
  <si>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</si>
  <si>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</si>
  <si>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</si>
  <si>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</si>
  <si>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</si>
  <si>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</si>
  <si>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</si>
  <si>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</si>
  <si>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</si>
  <si>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</si>
  <si>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</si>
  <si>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</si>
  <si>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</si>
  <si>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</si>
  <si>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</si>
  <si>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</si>
  <si>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</si>
  <si>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</si>
  <si>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</si>
  <si>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</si>
  <si>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</si>
  <si>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</si>
  <si>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</si>
  <si>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</si>
  <si>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</si>
  <si>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</si>
  <si>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</si>
  <si>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</si>
  <si>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</si>
  <si>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</si>
  <si>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</si>
  <si>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</si>
  <si>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</si>
  <si>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</si>
  <si>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</si>
  <si>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</si>
  <si>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</si>
  <si>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</si>
  <si>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</si>
  <si>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</si>
  <si>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</si>
  <si>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</si>
  <si>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</si>
  <si>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</si>
  <si>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</si>
  <si>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</si>
  <si>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</si>
  <si>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</si>
  <si>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</si>
  <si>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</si>
  <si>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</si>
  <si>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</si>
  <si>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</si>
  <si>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</si>
  <si>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</si>
  <si>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</si>
  <si>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</si>
  <si>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</si>
  <si>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</si>
  <si>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</si>
  <si>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</si>
  <si>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</si>
  <si>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</si>
  <si>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</si>
  <si>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</si>
  <si>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</si>
  <si>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</si>
  <si>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</si>
  <si>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</si>
  <si>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</si>
  <si>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</si>
  <si>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</si>
  <si>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</si>
  <si>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</si>
  <si>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</si>
  <si>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</si>
  <si>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</si>
  <si>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</si>
  <si>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</si>
  <si>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</si>
  <si>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</si>
  <si>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</si>
  <si>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</si>
  <si>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</si>
  <si>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</si>
  <si>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</si>
  <si>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</si>
  <si>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</si>
  <si>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</si>
  <si>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</si>
  <si>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</si>
  <si>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</si>
  <si>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</si>
  <si>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</si>
  <si>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</si>
  <si>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</si>
  <si>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</si>
  <si>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</si>
  <si>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</si>
  <si>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</si>
  <si>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</si>
  <si>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</si>
  <si>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</si>
  <si>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</si>
  <si>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</si>
  <si>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</si>
  <si>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</si>
  <si>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</si>
  <si>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</si>
  <si>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</si>
  <si>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</si>
  <si>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</si>
  <si>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</si>
  <si>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</si>
  <si>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</si>
  <si>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</si>
  <si>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</si>
  <si>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</si>
  <si>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</si>
  <si>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</si>
  <si>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</si>
  <si>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</si>
  <si>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</si>
  <si>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</si>
  <si>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</si>
  <si>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</si>
  <si>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</si>
  <si>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</si>
  <si>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</si>
  <si>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</si>
  <si>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</si>
  <si>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</si>
  <si>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</si>
  <si>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</si>
  <si>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</si>
  <si>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</si>
  <si>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</si>
  <si>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</si>
  <si>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</si>
  <si>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</si>
  <si>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</si>
  <si>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</si>
  <si>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</si>
  <si>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</si>
  <si>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</si>
  <si>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</si>
  <si>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</si>
  <si>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</si>
  <si>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</si>
  <si>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</si>
  <si>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</si>
  <si>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</si>
  <si>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</si>
  <si>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</si>
  <si>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</si>
  <si>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</si>
  <si>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</si>
  <si>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</si>
  <si>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</si>
  <si>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</si>
  <si>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</si>
  <si>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</si>
  <si>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</si>
  <si>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</si>
  <si>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</si>
  <si>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</si>
  <si>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</si>
  <si>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</si>
  <si>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</si>
  <si>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</si>
  <si>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</si>
  <si>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</si>
  <si>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</si>
  <si>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</si>
  <si>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</si>
  <si>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</si>
  <si>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</si>
  <si>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</si>
  <si>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</si>
  <si>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</si>
  <si>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</si>
  <si>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</si>
  <si>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</si>
  <si>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</si>
  <si>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</si>
  <si>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</si>
  <si>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</si>
  <si>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</si>
  <si>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</si>
  <si>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</si>
  <si>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</si>
  <si>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</si>
  <si>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</si>
  <si>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</si>
  <si>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</si>
  <si>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</si>
  <si>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</si>
  <si>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</si>
  <si>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</si>
  <si>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</si>
  <si>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</si>
  <si>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</si>
  <si>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</si>
  <si>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</si>
  <si>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</si>
  <si>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</si>
  <si>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</si>
  <si>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</si>
  <si>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</si>
  <si>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</si>
  <si>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</si>
  <si>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</si>
  <si>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</si>
  <si>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</si>
  <si>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</si>
  <si>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</si>
  <si>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</si>
  <si>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</si>
  <si>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</si>
  <si>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</si>
  <si>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</si>
  <si>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</si>
  <si>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</si>
  <si>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</si>
  <si>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</si>
  <si>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</si>
  <si>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</si>
  <si>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</si>
  <si>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</si>
  <si>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</si>
  <si>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</si>
  <si>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</si>
  <si>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</si>
  <si>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</si>
  <si>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</si>
  <si>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</si>
  <si>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</si>
  <si>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</si>
  <si>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</si>
  <si>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</si>
  <si>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</si>
  <si>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</si>
  <si>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</si>
  <si>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</si>
  <si>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</si>
  <si>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</si>
  <si>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</si>
  <si>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</si>
  <si>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</si>
  <si>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</si>
  <si>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</si>
  <si>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</si>
  <si>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</si>
  <si>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</si>
  <si>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</si>
  <si>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</si>
  <si>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</si>
  <si>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</si>
  <si>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</si>
  <si>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</si>
  <si>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</si>
  <si>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</si>
  <si>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</si>
  <si>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</si>
  <si>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</si>
  <si>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</si>
  <si>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</si>
  <si>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</si>
  <si>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</si>
  <si>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</si>
  <si>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</si>
  <si>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</si>
  <si>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</si>
  <si>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</si>
  <si>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</si>
  <si>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</si>
  <si>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</si>
  <si>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</si>
  <si>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</si>
  <si>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</si>
  <si>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</si>
  <si>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</si>
  <si>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</si>
  <si>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</si>
  <si>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</si>
  <si>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</si>
  <si>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</si>
  <si>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</si>
  <si>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</si>
  <si>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</si>
  <si>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</si>
  <si>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</si>
  <si>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</si>
  <si>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</si>
  <si>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</si>
  <si>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</si>
  <si>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</si>
  <si>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</si>
  <si>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</si>
  <si>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</si>
  <si>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</si>
  <si>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</si>
  <si>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</si>
  <si>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</si>
  <si>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</si>
  <si>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</si>
  <si>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</si>
  <si>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</si>
  <si>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</si>
  <si>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</si>
  <si>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</si>
  <si>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</si>
  <si>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</si>
  <si>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</si>
  <si>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</si>
  <si>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</si>
  <si>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</si>
  <si>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</si>
  <si>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</si>
  <si>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</si>
  <si>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</si>
  <si>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</si>
  <si>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</si>
  <si>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</si>
  <si>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</si>
  <si>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</si>
  <si>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</si>
  <si>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</si>
  <si>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</si>
  <si>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</si>
  <si>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</si>
  <si>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</si>
  <si>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</si>
  <si>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</si>
  <si>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</si>
  <si>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</si>
  <si>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</si>
  <si>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</si>
  <si>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</si>
  <si>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</si>
  <si>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</si>
  <si>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</si>
  <si>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</si>
  <si>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</si>
  <si>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</si>
  <si>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</si>
  <si>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</si>
  <si>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</si>
  <si>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</si>
  <si>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</si>
  <si>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</si>
  <si>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</si>
  <si>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</si>
  <si>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</si>
  <si>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</si>
  <si>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</si>
  <si>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</si>
  <si>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</si>
  <si>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</si>
  <si>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</si>
  <si>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</si>
  <si>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</si>
  <si>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</si>
  <si>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</si>
  <si>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</si>
  <si>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</si>
  <si>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</si>
  <si>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</si>
  <si>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</si>
  <si>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</si>
  <si>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</si>
  <si>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</si>
  <si>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</si>
  <si>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</si>
  <si>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</si>
  <si>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</si>
  <si>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</si>
  <si>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</si>
  <si>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</si>
  <si>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</si>
  <si>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</si>
  <si>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</si>
  <si>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</si>
  <si>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</si>
  <si>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</si>
  <si>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</si>
  <si>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</si>
  <si>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</si>
  <si>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</si>
  <si>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</si>
  <si>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</si>
  <si>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</si>
  <si>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</si>
  <si>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</si>
  <si>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</si>
  <si>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</si>
  <si>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</si>
  <si>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</si>
  <si>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</si>
  <si>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</si>
  <si>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</si>
  <si>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</si>
  <si>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</si>
  <si>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</si>
  <si>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</si>
  <si>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</si>
  <si>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</si>
  <si>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</si>
  <si>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</si>
  <si>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</si>
  <si>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</si>
  <si>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</si>
  <si>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</si>
  <si>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</si>
  <si>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</si>
  <si>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</si>
  <si>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</si>
  <si>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</si>
  <si>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</si>
  <si>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</si>
  <si>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</si>
  <si>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</si>
  <si>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</si>
  <si>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</si>
  <si>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</si>
  <si>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</si>
  <si>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</si>
  <si>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</si>
  <si>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</si>
  <si>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</si>
  <si>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</si>
  <si>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</si>
  <si>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</si>
  <si>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</si>
  <si>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</si>
  <si>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</si>
  <si>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</si>
  <si>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</si>
  <si>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</si>
  <si>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</si>
  <si>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</si>
  <si>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</si>
  <si>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</si>
  <si>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</si>
  <si>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</si>
  <si>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</si>
  <si>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</si>
  <si>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</si>
  <si>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</si>
  <si>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</si>
  <si>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</si>
  <si>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</si>
  <si>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</si>
  <si>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</si>
  <si>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</si>
  <si>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</si>
  <si>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</si>
  <si>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</si>
  <si>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</si>
  <si>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</si>
  <si>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</si>
  <si>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</si>
  <si>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</si>
  <si>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</si>
  <si>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</si>
  <si>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</si>
  <si>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</si>
  <si>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</si>
  <si>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</si>
  <si>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</si>
  <si>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</si>
  <si>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</si>
  <si>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</si>
  <si>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</si>
  <si>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</si>
  <si>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</si>
  <si>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</si>
  <si>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</si>
  <si>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</si>
  <si>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</si>
  <si>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</si>
  <si>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</si>
  <si>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</si>
  <si>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</si>
  <si>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</si>
  <si>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</si>
  <si>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</si>
  <si>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</si>
  <si>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</si>
  <si>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</si>
  <si>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</si>
  <si>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</si>
  <si>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</si>
  <si>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</si>
  <si>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</si>
  <si>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</si>
  <si>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</si>
  <si>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</si>
  <si>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</si>
  <si>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</si>
  <si>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</si>
  <si>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</si>
  <si>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</si>
  <si>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</si>
  <si>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</si>
  <si>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</si>
  <si>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</si>
  <si>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</si>
  <si>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</si>
  <si>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</si>
  <si>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</si>
  <si>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</si>
  <si>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</si>
  <si>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</si>
  <si>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</si>
  <si>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</si>
  <si>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</si>
  <si>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</si>
  <si>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</si>
  <si>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</si>
  <si>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</si>
  <si>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</si>
  <si>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</si>
  <si>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</si>
  <si>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</si>
  <si>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</si>
  <si>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</si>
  <si>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</si>
  <si>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</si>
  <si>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</si>
  <si>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</si>
  <si>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</si>
  <si>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</si>
  <si>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</si>
  <si>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</si>
  <si>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</si>
  <si>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</si>
  <si>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</si>
  <si>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</si>
  <si>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</si>
  <si>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</si>
  <si>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</si>
  <si>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</si>
  <si>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</si>
  <si>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</si>
  <si>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</si>
  <si>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</si>
  <si>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</si>
  <si>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</si>
  <si>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</si>
  <si>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</si>
  <si>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</si>
  <si>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</si>
  <si>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</si>
  <si>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</si>
  <si>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</si>
  <si>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</si>
  <si>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</si>
  <si>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</si>
  <si>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</si>
  <si>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</si>
  <si>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</si>
  <si>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</si>
  <si>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</si>
  <si>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</si>
  <si>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</si>
  <si>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</si>
  <si>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</si>
  <si>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</si>
  <si>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</si>
  <si>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</si>
  <si>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</si>
  <si>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</si>
  <si>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</si>
  <si>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</si>
  <si>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</si>
  <si>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</si>
  <si>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</si>
  <si>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</si>
  <si>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</si>
  <si>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</si>
  <si>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</si>
  <si>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</si>
  <si>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</si>
  <si>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</si>
  <si>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</si>
  <si>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</si>
  <si>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</si>
  <si>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</si>
  <si>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</si>
  <si>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</si>
  <si>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</si>
  <si>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</si>
  <si>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</si>
  <si>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</si>
  <si>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</si>
  <si>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</si>
  <si>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</si>
  <si>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</si>
  <si>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</si>
  <si>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</si>
  <si>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</si>
  <si>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</si>
  <si>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</si>
  <si>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</si>
  <si>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</si>
  <si>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</si>
  <si>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</si>
  <si>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</si>
  <si>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</si>
  <si>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</si>
  <si>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</si>
  <si>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</si>
  <si>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</si>
  <si>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</si>
  <si>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</si>
  <si>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</si>
  <si>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</si>
  <si>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</si>
  <si>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</si>
  <si>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</si>
  <si>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</si>
  <si>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</si>
  <si>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</si>
  <si>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</si>
  <si>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</si>
  <si>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</si>
  <si>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</si>
  <si>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</si>
  <si>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</si>
  <si>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</si>
  <si>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</si>
  <si>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</si>
  <si>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</si>
  <si>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</si>
  <si>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</si>
  <si>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</si>
  <si>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</si>
  <si>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</si>
  <si>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</si>
  <si>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</si>
  <si>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</si>
  <si>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</si>
  <si>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</si>
  <si>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</si>
  <si>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</si>
  <si>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</si>
  <si>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</si>
  <si>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</si>
  <si>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</si>
  <si>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</si>
  <si>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</si>
  <si>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</si>
  <si>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</si>
  <si>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</si>
  <si>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</si>
  <si>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</si>
  <si>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</si>
  <si>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</si>
  <si>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</si>
  <si>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</si>
  <si>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</si>
  <si>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</si>
  <si>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</si>
  <si>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</si>
  <si>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</si>
  <si>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</si>
  <si>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</si>
  <si>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</si>
  <si>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</si>
  <si>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</si>
  <si>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</si>
  <si>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</si>
  <si>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</si>
  <si>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</si>
  <si>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</si>
  <si>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</si>
  <si>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</si>
  <si>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</si>
  <si>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</si>
  <si>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</si>
  <si>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</si>
  <si>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</si>
  <si>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</si>
  <si>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</si>
  <si>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</si>
  <si>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</si>
  <si>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</si>
  <si>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</si>
  <si>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</si>
  <si>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</si>
  <si>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</si>
  <si>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</si>
  <si>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</si>
  <si>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</si>
  <si>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</si>
  <si>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</si>
  <si>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</si>
  <si>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</si>
  <si>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</si>
  <si>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</si>
  <si>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</si>
  <si>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</si>
  <si>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</si>
  <si>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</si>
  <si>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</si>
  <si>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</si>
  <si>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</si>
  <si>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</si>
  <si>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</si>
  <si>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</si>
  <si>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</si>
  <si>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</si>
  <si>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</si>
  <si>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</si>
  <si>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</si>
  <si>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</si>
  <si>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</si>
  <si>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</si>
  <si>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</si>
  <si>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</si>
  <si>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</si>
  <si>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</si>
  <si>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</si>
  <si>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</si>
  <si>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</si>
  <si>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</si>
  <si>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</si>
  <si>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</si>
  <si>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</si>
  <si>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</si>
  <si>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</si>
  <si>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</si>
  <si>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</si>
  <si>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</si>
  <si>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</si>
  <si>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</si>
  <si>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</si>
  <si>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</si>
  <si>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</si>
  <si>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</si>
  <si>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</si>
  <si>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</si>
  <si>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</si>
  <si>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</si>
  <si>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</si>
  <si>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</si>
  <si>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</si>
  <si>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</si>
  <si>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</si>
  <si>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</si>
  <si>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</si>
  <si>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</si>
  <si>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</si>
  <si>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</si>
  <si>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</si>
  <si>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</si>
  <si>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</si>
  <si>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</si>
  <si>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</si>
  <si>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</si>
  <si>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</si>
  <si>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</si>
  <si>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</si>
  <si>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</si>
  <si>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</si>
  <si>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</si>
  <si>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</si>
  <si>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</si>
  <si>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</si>
  <si>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</si>
  <si>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</si>
  <si>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</si>
  <si>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</si>
  <si>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</si>
  <si>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</si>
  <si>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</si>
  <si>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</si>
  <si>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</si>
  <si>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</si>
  <si>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</si>
  <si>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</si>
  <si>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</si>
  <si>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</si>
  <si>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</si>
  <si>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</si>
  <si>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</si>
  <si>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</si>
  <si>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</si>
  <si>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</si>
  <si>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</si>
  <si>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</si>
  <si>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</si>
  <si>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</si>
  <si>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</si>
  <si>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</si>
  <si>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</si>
  <si>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</si>
  <si>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</si>
  <si>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</si>
  <si>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</si>
  <si>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</si>
  <si>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</si>
  <si>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</si>
  <si>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</si>
  <si>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</si>
  <si>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</si>
  <si>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</si>
  <si>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</si>
  <si>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</si>
  <si>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</si>
  <si>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</si>
  <si>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</si>
  <si>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</si>
  <si>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</si>
  <si>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</si>
  <si>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</si>
  <si>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</si>
  <si>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</si>
  <si>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</si>
  <si>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</si>
  <si>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</si>
  <si>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</si>
  <si>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</si>
  <si>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</si>
  <si>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</si>
  <si>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</si>
  <si>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</si>
  <si>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</si>
  <si>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</si>
  <si>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</si>
  <si>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</si>
  <si>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</si>
  <si>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</si>
  <si>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</si>
  <si>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</si>
  <si>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</si>
  <si>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</si>
  <si>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</si>
  <si>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</si>
  <si>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</si>
  <si>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</si>
  <si>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</si>
  <si>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</si>
  <si>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</si>
  <si>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</si>
  <si>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</si>
  <si>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</si>
  <si>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</si>
  <si>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</si>
  <si>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</si>
  <si>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</si>
  <si>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</si>
  <si>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</si>
  <si>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</si>
  <si>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</si>
  <si>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</si>
  <si>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</si>
  <si>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</si>
  <si>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</si>
  <si>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</si>
  <si>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</si>
  <si>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</si>
  <si>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</si>
  <si>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</si>
  <si>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</si>
  <si>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</si>
  <si>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</si>
  <si>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</si>
  <si>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</si>
  <si>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</si>
  <si>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</si>
  <si>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</si>
  <si>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</si>
  <si>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</si>
  <si>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</si>
  <si>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</si>
  <si>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</si>
  <si>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</si>
  <si>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</si>
  <si>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</si>
  <si>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</si>
  <si>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</si>
  <si>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</si>
  <si>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</si>
  <si>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</si>
  <si>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</si>
  <si>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</si>
  <si>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</si>
  <si>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</si>
  <si>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</si>
  <si>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</si>
  <si>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</si>
  <si>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</si>
  <si>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</si>
  <si>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</si>
  <si>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</si>
  <si>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</si>
  <si>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</si>
  <si>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</si>
  <si>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</si>
  <si>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</si>
  <si>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</si>
  <si>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</si>
  <si>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</si>
  <si>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</si>
  <si>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</si>
  <si>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</si>
  <si>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</si>
  <si>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</si>
  <si>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</si>
  <si>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</si>
  <si>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</si>
  <si>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</si>
  <si>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</si>
  <si>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</si>
  <si>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</si>
  <si>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</si>
  <si>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</si>
  <si>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</si>
  <si>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</si>
  <si>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</si>
  <si>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</si>
  <si>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</si>
  <si>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</si>
  <si>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</si>
  <si>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</si>
  <si>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</si>
  <si>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</si>
  <si>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</si>
  <si>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</si>
  <si>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</si>
  <si>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</si>
  <si>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</si>
  <si>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</si>
  <si>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</si>
  <si>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</si>
  <si>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</si>
  <si>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</si>
  <si>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</si>
  <si>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</si>
  <si>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</si>
  <si>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</si>
  <si>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</si>
  <si>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</si>
  <si>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</si>
  <si>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</si>
  <si>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</si>
  <si>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</si>
  <si>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</si>
  <si>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</si>
  <si>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</si>
  <si>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</si>
  <si>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</si>
  <si>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</si>
  <si>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</si>
  <si>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</si>
  <si>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</si>
  <si>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</si>
  <si>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</si>
  <si>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</si>
  <si>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</si>
  <si>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</si>
  <si>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</si>
  <si>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</si>
  <si>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</si>
  <si>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</si>
  <si>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</si>
  <si>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</si>
  <si>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</si>
  <si>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</si>
  <si>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</si>
  <si>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</si>
  <si>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</si>
  <si>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</si>
  <si>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</si>
  <si>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</si>
  <si>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</si>
  <si>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</si>
  <si>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</si>
  <si>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</si>
  <si>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</si>
  <si>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</si>
  <si>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</si>
  <si>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</si>
  <si>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</si>
  <si>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</si>
  <si>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</si>
  <si>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</si>
  <si>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</si>
  <si>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</si>
  <si>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</si>
  <si>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</si>
  <si>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</si>
  <si>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</si>
  <si>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</si>
  <si>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</si>
  <si>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</si>
  <si>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</si>
  <si>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</si>
  <si>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</si>
  <si>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</si>
  <si>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</si>
  <si>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</si>
  <si>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</si>
  <si>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</si>
  <si>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</si>
  <si>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</si>
  <si>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</si>
  <si>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</si>
  <si>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</si>
  <si>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</si>
  <si>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</si>
  <si>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</si>
  <si>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</si>
  <si>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</si>
  <si>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</si>
  <si>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</si>
  <si>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</si>
  <si>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</si>
  <si>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</si>
  <si>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</si>
  <si>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</si>
  <si>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</si>
  <si>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</si>
  <si>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</si>
  <si>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</si>
  <si>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</si>
  <si>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</si>
  <si>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</si>
  <si>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</si>
  <si>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</si>
  <si>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</si>
  <si>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</si>
  <si>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</si>
  <si>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</si>
  <si>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</si>
  <si>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</si>
  <si>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</si>
  <si>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</si>
  <si>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</si>
  <si>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</si>
  <si>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</si>
  <si>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</si>
  <si>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</si>
  <si>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</si>
  <si>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</si>
  <si>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</si>
  <si>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</si>
  <si>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</si>
  <si>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</si>
  <si>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</si>
  <si>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</si>
  <si>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</si>
  <si>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</si>
  <si>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</si>
  <si>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</si>
  <si>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</si>
  <si>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</si>
  <si>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</si>
  <si>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</si>
  <si>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</si>
  <si>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</si>
  <si>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</si>
  <si>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</si>
  <si>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</si>
  <si>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</si>
  <si>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</si>
  <si>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</si>
  <si>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</si>
  <si>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</si>
  <si>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</si>
  <si>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</si>
  <si>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</si>
  <si>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</si>
  <si>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</si>
  <si>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</si>
  <si>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</si>
  <si>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</si>
  <si>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</si>
  <si>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</si>
  <si>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</si>
  <si>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</si>
  <si>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</si>
  <si>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</si>
  <si>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</si>
  <si>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</si>
  <si>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</si>
  <si>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</si>
  <si>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</si>
  <si>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</si>
  <si>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</si>
  <si>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</si>
  <si>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</si>
  <si>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</si>
  <si>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</si>
  <si>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</si>
  <si>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</si>
  <si>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</si>
  <si>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</si>
  <si>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</si>
  <si>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</si>
  <si>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</si>
  <si>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</si>
  <si>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</si>
  <si>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</si>
  <si>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</si>
  <si>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</si>
  <si>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</si>
  <si>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</si>
  <si>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</si>
  <si>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</si>
  <si>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</si>
  <si>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</si>
  <si>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</si>
  <si>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</si>
  <si>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</si>
  <si>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</si>
  <si>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</si>
  <si>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</si>
  <si>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</si>
  <si>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</si>
  <si>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</si>
  <si>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</si>
  <si>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</si>
  <si>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</si>
  <si>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</si>
  <si>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</si>
  <si>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</si>
  <si>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</si>
  <si>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</si>
  <si>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</si>
  <si>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</si>
  <si>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</si>
  <si>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</si>
  <si>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</si>
  <si>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</si>
  <si>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</si>
  <si>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</si>
  <si>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</si>
  <si>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</si>
  <si>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</si>
  <si>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</si>
  <si>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</si>
  <si>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</si>
  <si>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</si>
  <si>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</si>
  <si>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</si>
  <si>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</si>
  <si>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</si>
  <si>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</si>
  <si>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</si>
  <si>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</si>
  <si>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</si>
  <si>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</si>
  <si>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</si>
  <si>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</si>
  <si>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</si>
  <si>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</si>
  <si>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</si>
  <si>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</si>
  <si>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</si>
  <si>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</si>
  <si>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</si>
  <si>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</si>
  <si>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</si>
  <si>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</si>
  <si>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</si>
  <si>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</si>
  <si>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</si>
  <si>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</si>
  <si>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</si>
  <si>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</si>
  <si>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</si>
  <si>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</si>
  <si>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</si>
  <si>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</si>
  <si>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</si>
  <si>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</si>
  <si>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</si>
  <si>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</si>
  <si>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</si>
  <si>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</si>
  <si>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</si>
  <si>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</si>
  <si>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</si>
  <si>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</si>
  <si>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</si>
  <si>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</si>
  <si>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</si>
  <si>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</si>
  <si>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</si>
  <si>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</si>
  <si>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</si>
  <si>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</si>
  <si>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</si>
  <si>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</si>
  <si>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</si>
  <si>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</si>
  <si>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</si>
  <si>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</si>
  <si>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</si>
  <si>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</si>
  <si>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</si>
  <si>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</si>
  <si>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</si>
  <si>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</si>
  <si>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</si>
  <si>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</si>
  <si>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</si>
  <si>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</si>
  <si>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</si>
  <si>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</si>
  <si>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</si>
  <si>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</si>
  <si>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</si>
  <si>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</si>
  <si>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</si>
  <si>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</si>
  <si>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</si>
  <si>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</si>
  <si>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</si>
  <si>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</si>
  <si>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</si>
  <si>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</si>
  <si>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</si>
  <si>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</si>
  <si>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</si>
  <si>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</si>
  <si>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</si>
  <si>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</si>
  <si>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</si>
  <si>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</si>
  <si>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</si>
  <si>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</si>
  <si>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</si>
  <si>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</si>
  <si>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</si>
  <si>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</si>
  <si>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</si>
  <si>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</si>
  <si>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</si>
  <si>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</si>
  <si>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</si>
  <si>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</si>
  <si>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</si>
  <si>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</si>
  <si>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</si>
  <si>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</si>
  <si>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</si>
  <si>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</si>
  <si>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</si>
  <si>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</si>
  <si>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</si>
  <si>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</si>
  <si>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</si>
  <si>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</si>
  <si>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</si>
  <si>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</si>
  <si>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</si>
  <si>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</si>
  <si>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</si>
  <si>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</si>
  <si>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</si>
  <si>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</si>
  <si>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</si>
  <si>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</si>
  <si>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</si>
  <si>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</si>
  <si>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</si>
  <si>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</si>
  <si>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</si>
  <si>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</si>
  <si>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</si>
  <si>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</si>
  <si>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</si>
  <si>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</si>
  <si>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</si>
  <si>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</si>
  <si>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</si>
  <si>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</si>
  <si>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</si>
  <si>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</si>
  <si>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</si>
  <si>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</si>
  <si>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</si>
  <si>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</si>
  <si>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</si>
  <si>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</si>
  <si>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</si>
  <si>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</si>
  <si>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</si>
  <si>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</si>
  <si>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</si>
  <si>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</si>
  <si>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</si>
  <si>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</si>
  <si>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</si>
  <si>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</si>
  <si>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</si>
  <si>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</si>
  <si>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</si>
  <si>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</si>
  <si>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</si>
  <si>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</si>
  <si>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</si>
  <si>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</si>
  <si>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</si>
  <si>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</si>
  <si>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</si>
  <si>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</si>
  <si>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</si>
  <si>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</si>
  <si>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</si>
  <si>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</si>
  <si>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</si>
  <si>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</si>
  <si>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</si>
  <si>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</si>
  <si>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</si>
  <si>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</si>
  <si>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</si>
  <si>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</si>
  <si>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</si>
  <si>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</si>
  <si>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</si>
  <si>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</si>
  <si>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</si>
  <si>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</si>
  <si>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</si>
  <si>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</si>
  <si>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</si>
  <si>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</si>
  <si>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</si>
  <si>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</si>
  <si>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</si>
  <si>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</si>
  <si>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</si>
  <si>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</si>
  <si>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</si>
  <si>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</si>
  <si>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</si>
  <si>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</si>
  <si>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</si>
  <si>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</si>
  <si>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</si>
  <si>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</si>
  <si>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</si>
  <si>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</si>
  <si>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</si>
  <si>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</si>
  <si>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</si>
  <si>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</si>
  <si>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</si>
  <si>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</si>
  <si>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</si>
  <si>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</si>
  <si>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</si>
  <si>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</si>
  <si>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</si>
  <si>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</si>
  <si>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</si>
  <si>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</si>
  <si>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</si>
  <si>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</si>
  <si>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</si>
  <si>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</si>
  <si>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</si>
  <si>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</si>
  <si>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</si>
  <si>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</si>
  <si>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</si>
  <si>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</si>
  <si>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</si>
  <si>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</si>
  <si>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</si>
  <si>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</si>
  <si>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</si>
  <si>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</si>
  <si>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</si>
  <si>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</si>
  <si>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</si>
  <si>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</si>
  <si>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</si>
  <si>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</si>
  <si>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</si>
  <si>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</si>
  <si>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</si>
  <si>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</si>
  <si>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</si>
  <si>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</si>
  <si>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</si>
  <si>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</si>
  <si>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</si>
  <si>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</si>
  <si>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</si>
  <si>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</si>
  <si>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</si>
  <si>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</si>
  <si>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</si>
  <si>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</si>
  <si>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</si>
  <si>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</si>
  <si>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</si>
  <si>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</si>
  <si>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</si>
  <si>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</si>
  <si>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</si>
  <si>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</si>
  <si>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</si>
  <si>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</si>
  <si>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</si>
  <si>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</si>
  <si>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</si>
  <si>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</si>
  <si>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</si>
  <si>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</si>
  <si>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</si>
  <si>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</si>
  <si>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</si>
  <si>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</si>
  <si>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</si>
  <si>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</si>
  <si>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</si>
  <si>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</si>
  <si>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</si>
  <si>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</si>
  <si>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</si>
  <si>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</si>
  <si>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</si>
  <si>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</si>
  <si>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</si>
  <si>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</si>
  <si>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</si>
  <si>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</si>
  <si>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</si>
  <si>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</si>
  <si>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</si>
  <si>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</si>
  <si>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</si>
  <si>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</si>
  <si>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</si>
  <si>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</si>
  <si>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</si>
  <si>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</si>
  <si>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</si>
  <si>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</si>
  <si>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</si>
  <si>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</si>
  <si>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</si>
  <si>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</si>
  <si>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</si>
  <si>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</si>
  <si>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</si>
  <si>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</si>
  <si>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</si>
  <si>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</si>
  <si>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</si>
  <si>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</si>
  <si>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</si>
  <si>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</si>
  <si>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</si>
  <si>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</si>
  <si>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</si>
  <si>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</si>
  <si>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</si>
  <si>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</si>
  <si>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</si>
  <si>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</si>
  <si>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</si>
  <si>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</si>
  <si>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</si>
  <si>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</si>
  <si>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</si>
  <si>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</si>
  <si>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</si>
  <si>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</si>
  <si>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</si>
  <si>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</si>
  <si>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</si>
  <si>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</si>
  <si>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</si>
  <si>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</si>
  <si>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</si>
  <si>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</si>
  <si>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</si>
  <si>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</si>
  <si>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</si>
  <si>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</si>
  <si>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</si>
  <si>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</si>
  <si>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</si>
  <si>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</si>
  <si>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</si>
  <si>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</si>
  <si>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</si>
  <si>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</si>
  <si>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</si>
  <si>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</si>
  <si>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</si>
  <si>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</si>
  <si>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</si>
  <si>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</si>
  <si>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</si>
  <si>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</si>
  <si>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</si>
  <si>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</si>
  <si>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</si>
  <si>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</si>
  <si>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</si>
  <si>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</si>
  <si>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</si>
  <si>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</si>
  <si>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</si>
  <si>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</si>
  <si>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</si>
  <si>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</si>
  <si>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</si>
  <si>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</si>
  <si>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</si>
  <si>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</si>
  <si>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</si>
  <si>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</si>
  <si>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</si>
  <si>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</si>
  <si>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</si>
  <si>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</si>
  <si>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</si>
  <si>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</si>
  <si>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</si>
  <si>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</si>
  <si>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</si>
  <si>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</si>
  <si>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</si>
  <si>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</si>
  <si>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</si>
  <si>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</si>
  <si>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</si>
  <si>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</si>
  <si>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</si>
  <si>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</si>
  <si>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</si>
  <si>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</si>
  <si>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</si>
  <si>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</si>
  <si>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</si>
  <si>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</si>
  <si>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</si>
  <si>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</si>
  <si>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</si>
  <si>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</si>
  <si>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</si>
  <si>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</si>
  <si>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</si>
  <si>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</si>
  <si>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</si>
  <si>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</si>
  <si>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</si>
  <si>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</si>
  <si>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</si>
  <si>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</si>
  <si>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</si>
  <si>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</si>
  <si>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</si>
  <si>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</si>
  <si>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</si>
  <si>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</si>
  <si>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</si>
  <si>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</si>
  <si>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</si>
  <si>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</si>
  <si>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</si>
  <si>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</si>
  <si>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</si>
  <si>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</si>
  <si>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</si>
  <si>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</si>
  <si>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</si>
  <si>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</si>
  <si>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</si>
  <si>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</si>
  <si>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</si>
  <si>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</si>
  <si>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</si>
  <si>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</si>
  <si>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</si>
  <si>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</si>
  <si>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</si>
  <si>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</si>
  <si>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</si>
  <si>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</si>
  <si>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</si>
  <si>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</si>
  <si>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</si>
  <si>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</si>
  <si>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</si>
  <si>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</si>
  <si>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</si>
  <si>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</si>
  <si>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</si>
  <si>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</si>
  <si>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</si>
  <si>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</si>
  <si>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</si>
  <si>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</si>
  <si>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</si>
  <si>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</si>
  <si>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</si>
  <si>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</si>
  <si>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</si>
  <si>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</si>
  <si>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</si>
  <si>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</si>
  <si>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</si>
  <si>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</si>
  <si>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</si>
  <si>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</si>
  <si>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</si>
  <si>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</si>
  <si>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</si>
  <si>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</si>
  <si>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</si>
  <si>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</si>
  <si>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</si>
  <si>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</si>
  <si>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</si>
  <si>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</si>
  <si>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</si>
  <si>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</si>
  <si>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</si>
  <si>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</si>
  <si>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</si>
  <si>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</si>
  <si>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</si>
  <si>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</si>
  <si>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</si>
  <si>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</si>
  <si>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</si>
  <si>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</si>
  <si>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</si>
  <si>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</si>
  <si>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</si>
  <si>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</si>
  <si>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</si>
  <si>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</si>
  <si>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</si>
  <si>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</si>
  <si>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</si>
  <si>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</si>
  <si>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</si>
  <si>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</si>
  <si>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</si>
  <si>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</si>
  <si>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</si>
  <si>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</si>
  <si>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</si>
  <si>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</si>
  <si>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</si>
  <si>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</si>
  <si>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</si>
  <si>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</si>
  <si>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</si>
  <si>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</si>
  <si>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</si>
  <si>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</si>
  <si>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</si>
  <si>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</si>
  <si>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</si>
  <si>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</si>
  <si>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</si>
  <si>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</si>
  <si>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</si>
  <si>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</si>
  <si>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</si>
  <si>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</si>
  <si>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</si>
  <si>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</si>
  <si>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</si>
  <si>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</si>
  <si>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</si>
  <si>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</si>
  <si>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</si>
  <si>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</si>
  <si>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</si>
  <si>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</si>
  <si>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</si>
  <si>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</si>
  <si>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</si>
  <si>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</si>
  <si>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</si>
  <si>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</si>
  <si>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</si>
  <si>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</si>
  <si>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</si>
  <si>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</si>
  <si>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</si>
  <si>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</si>
  <si>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</si>
  <si>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</si>
  <si>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</si>
  <si>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</si>
  <si>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</si>
  <si>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</si>
  <si>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</si>
  <si>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</si>
  <si>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</si>
  <si>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</si>
  <si>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</si>
  <si>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</si>
  <si>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</si>
  <si>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</si>
  <si>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</si>
  <si>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</si>
  <si>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</si>
  <si>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</si>
  <si>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</si>
  <si>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</si>
  <si>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</si>
  <si>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</si>
  <si>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</si>
  <si>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</si>
  <si>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</si>
  <si>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</si>
  <si>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</si>
  <si>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</si>
  <si>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</si>
  <si>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</si>
  <si>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</si>
  <si>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</si>
  <si>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</si>
  <si>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</si>
  <si>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</si>
  <si>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</si>
  <si>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</si>
  <si>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</si>
  <si>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</si>
  <si>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</si>
  <si>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</si>
  <si>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</si>
  <si>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</si>
  <si>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</si>
  <si>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</si>
  <si>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</si>
  <si>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</si>
  <si>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</si>
  <si>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</si>
  <si>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</si>
  <si>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</si>
  <si>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</si>
  <si>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</si>
  <si>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</si>
  <si>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</si>
  <si>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</si>
  <si>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</si>
  <si>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</si>
  <si>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</si>
  <si>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</si>
  <si>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</si>
  <si>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</si>
  <si>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</si>
  <si>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</si>
  <si>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</si>
  <si>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</si>
  <si>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</si>
  <si>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</si>
  <si>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</si>
  <si>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</si>
  <si>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</si>
  <si>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</si>
  <si>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</si>
  <si>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</si>
  <si>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</si>
  <si>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</si>
  <si>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</si>
  <si>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</si>
  <si>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</si>
  <si>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</si>
  <si>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</si>
  <si>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</si>
  <si>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</si>
  <si>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</si>
  <si>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</si>
  <si>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</si>
  <si>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</si>
  <si>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</si>
  <si>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</si>
  <si>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</si>
  <si>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</si>
  <si>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</si>
  <si>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</si>
  <si>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</si>
  <si>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</si>
  <si>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</si>
  <si>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</si>
  <si>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</si>
  <si>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</si>
  <si>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</si>
  <si>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</si>
  <si>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</si>
  <si>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</si>
  <si>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</si>
  <si>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</si>
  <si>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</si>
  <si>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</si>
  <si>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</si>
  <si>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</si>
  <si>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</si>
  <si>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</si>
  <si>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</si>
  <si>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</si>
  <si>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</si>
  <si>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</si>
  <si>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</si>
  <si>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</si>
  <si>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</si>
  <si>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</si>
  <si>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</si>
  <si>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</si>
  <si>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</si>
  <si>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</si>
  <si>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</si>
  <si>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</si>
  <si>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</si>
  <si>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</si>
  <si>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</si>
  <si>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</si>
  <si>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</si>
  <si>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</si>
  <si>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</si>
  <si>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</si>
  <si>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</si>
  <si>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</si>
  <si>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</si>
  <si>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</si>
  <si>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</si>
  <si>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</si>
  <si>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</si>
  <si>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</si>
  <si>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</si>
  <si>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</si>
  <si>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</si>
  <si>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</si>
  <si>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</si>
  <si>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</si>
  <si>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</si>
  <si>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</si>
  <si>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</si>
  <si>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</si>
  <si>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</si>
  <si>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</si>
  <si>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</si>
  <si>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</si>
  <si>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</si>
  <si>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</si>
  <si>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</si>
  <si>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</si>
  <si>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</si>
  <si>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</si>
  <si>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</si>
  <si>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</si>
  <si>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</si>
  <si>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</si>
  <si>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</si>
  <si>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</si>
  <si>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</si>
  <si>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</si>
  <si>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</si>
  <si>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</si>
  <si>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</si>
  <si>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</si>
  <si>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</si>
  <si>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</si>
  <si>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</si>
  <si>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</si>
  <si>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</si>
  <si>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</si>
  <si>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</si>
  <si>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</si>
  <si>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</si>
  <si>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</si>
  <si>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</si>
  <si>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</si>
  <si>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</si>
  <si>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</si>
  <si>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</si>
  <si>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</si>
  <si>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</si>
  <si>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</si>
  <si>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</si>
  <si>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</si>
  <si>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</si>
  <si>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</si>
  <si>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</si>
  <si>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</si>
  <si>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</si>
  <si>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</si>
  <si>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</si>
  <si>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</si>
  <si>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</si>
  <si>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</si>
  <si>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</si>
  <si>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</si>
  <si>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</si>
  <si>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</si>
  <si>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</si>
  <si>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</si>
  <si>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</si>
  <si>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</si>
  <si>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</si>
  <si>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</si>
  <si>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</si>
  <si>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</si>
  <si>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</si>
  <si>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</si>
  <si>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</si>
  <si>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</si>
  <si>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</si>
  <si>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</si>
  <si>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</si>
  <si>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</si>
  <si>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</si>
  <si>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</si>
  <si>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</si>
  <si>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</si>
  <si>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</si>
  <si>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</si>
  <si>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</si>
  <si>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</si>
  <si>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</si>
  <si>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</si>
  <si>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</si>
  <si>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</si>
  <si>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</si>
  <si>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</si>
  <si>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</si>
  <si>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</si>
  <si>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</si>
  <si>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</si>
  <si>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</si>
  <si>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</si>
  <si>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</si>
  <si>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</si>
  <si>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</si>
  <si>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</si>
  <si>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</si>
  <si>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</si>
  <si>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</si>
  <si>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</si>
  <si>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</si>
  <si>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</si>
  <si>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</si>
  <si>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</si>
  <si>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</si>
  <si>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</si>
  <si>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</si>
  <si>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</si>
  <si>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</si>
  <si>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</si>
  <si>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</si>
  <si>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</si>
  <si>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</si>
  <si>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</si>
  <si>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</si>
  <si>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</si>
  <si>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</si>
  <si>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</si>
  <si>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</si>
  <si>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</si>
  <si>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</si>
  <si>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</si>
  <si>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</si>
  <si>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</si>
  <si>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</si>
  <si>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</si>
  <si>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</si>
  <si>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</si>
  <si>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</si>
  <si>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</si>
  <si>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</si>
  <si>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</si>
  <si>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</si>
  <si>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</si>
  <si>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</si>
  <si>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</si>
  <si>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</si>
  <si>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</si>
  <si>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</si>
  <si>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</si>
  <si>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</si>
  <si>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</si>
  <si>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</si>
  <si>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</si>
  <si>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</si>
  <si>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</si>
  <si>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</si>
  <si>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</si>
  <si>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</si>
  <si>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</si>
  <si>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</si>
  <si>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</si>
  <si>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</si>
  <si>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</si>
  <si>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</si>
  <si>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</si>
  <si>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</si>
  <si>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</si>
  <si>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</si>
  <si>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</si>
  <si>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</si>
  <si>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</si>
  <si>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</si>
  <si>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</si>
  <si>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</si>
  <si>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</si>
  <si>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</si>
  <si>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</si>
  <si>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</si>
  <si>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</si>
  <si>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</si>
  <si>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</si>
  <si>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</si>
  <si>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</si>
  <si>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</si>
  <si>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</si>
  <si>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</si>
  <si>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</si>
  <si>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</si>
  <si>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</si>
  <si>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</si>
  <si>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</si>
  <si>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</si>
  <si>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</si>
  <si>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</si>
  <si>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</si>
  <si>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</si>
  <si>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</si>
  <si>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</si>
  <si>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</si>
  <si>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</si>
  <si>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</si>
  <si>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</si>
  <si>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</si>
  <si>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</si>
  <si>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</si>
  <si>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</si>
  <si>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</si>
  <si>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</si>
  <si>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</si>
  <si>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</si>
  <si>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</si>
  <si>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</si>
  <si>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</si>
  <si>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</si>
  <si>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</si>
  <si>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</si>
  <si>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</si>
  <si>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</si>
  <si>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</si>
  <si>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</si>
  <si>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</si>
  <si>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</si>
  <si>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</si>
  <si>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</si>
  <si>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</si>
  <si>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</si>
  <si>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</si>
  <si>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</si>
  <si>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</si>
  <si>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</si>
  <si>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</si>
  <si>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</si>
  <si>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</si>
  <si>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</si>
  <si>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</si>
  <si>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</si>
  <si>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</si>
  <si>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</si>
  <si>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</si>
  <si>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</si>
  <si>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</si>
  <si>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</si>
  <si>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</si>
  <si>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</si>
  <si>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</si>
  <si>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</si>
  <si>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</si>
  <si>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</si>
  <si>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</si>
  <si>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</si>
  <si>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</si>
  <si>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</si>
  <si>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</si>
  <si>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</si>
  <si>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</si>
  <si>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</si>
  <si>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</si>
  <si>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</si>
  <si>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</si>
  <si>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</si>
  <si>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</si>
  <si>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</si>
  <si>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</si>
  <si>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</si>
  <si>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</si>
  <si>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</si>
  <si>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</si>
  <si>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</si>
  <si>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</si>
  <si>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</si>
  <si>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</si>
  <si>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</si>
  <si>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</si>
  <si>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</si>
  <si>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</si>
  <si>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</si>
  <si>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</si>
  <si>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</si>
  <si>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</si>
  <si>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</si>
  <si>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</si>
  <si>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</si>
  <si>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</si>
  <si>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</si>
  <si>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</si>
  <si>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</si>
  <si>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</si>
  <si>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</si>
  <si>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</si>
  <si>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</si>
  <si>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</si>
  <si>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</si>
  <si>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</si>
  <si>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</si>
  <si>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</si>
  <si>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</si>
  <si>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</si>
  <si>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</si>
  <si>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</si>
  <si>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</si>
  <si>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</si>
  <si>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</si>
  <si>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</si>
  <si>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</si>
  <si>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</si>
  <si>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</si>
  <si>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</si>
  <si>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</si>
  <si>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</si>
  <si>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</si>
  <si>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</si>
  <si>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</si>
  <si>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</si>
  <si>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</si>
  <si>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</si>
  <si>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</si>
  <si>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</si>
  <si>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</si>
  <si>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</si>
  <si>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</si>
  <si>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</si>
  <si>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</si>
  <si>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</si>
  <si>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</si>
  <si>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</si>
  <si>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</si>
  <si>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</si>
  <si>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</si>
  <si>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</si>
  <si>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</si>
  <si>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</si>
  <si>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</si>
  <si>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</si>
  <si>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</si>
  <si>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</si>
  <si>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</si>
  <si>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</si>
  <si>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</si>
  <si>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</si>
  <si>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</si>
  <si>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</si>
  <si>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</si>
  <si>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</si>
  <si>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</si>
  <si>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</si>
  <si>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</si>
  <si>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</si>
  <si>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</si>
  <si>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</si>
  <si>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</si>
  <si>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</si>
  <si>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</si>
  <si>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</si>
  <si>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</si>
  <si>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</si>
  <si>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</si>
  <si>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</si>
  <si>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</si>
  <si>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</si>
  <si>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</si>
  <si>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</si>
  <si>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</si>
  <si>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</si>
  <si>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</si>
  <si>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</si>
  <si>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</si>
  <si>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</si>
  <si>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</si>
  <si>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</si>
  <si>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</si>
  <si>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</si>
  <si>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</si>
  <si>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</si>
  <si>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</si>
  <si>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</si>
  <si>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</si>
  <si>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</si>
  <si>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</si>
  <si>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</si>
  <si>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</si>
  <si>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</si>
  <si>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</si>
  <si>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</si>
  <si>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</si>
  <si>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</si>
  <si>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</si>
  <si>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</si>
  <si>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</si>
  <si>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</si>
  <si>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</si>
  <si>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</si>
  <si>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</si>
  <si>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</si>
  <si>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</si>
  <si>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</si>
  <si>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</si>
  <si>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</si>
  <si>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</si>
  <si>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</si>
  <si>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</si>
  <si>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</si>
  <si>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</si>
  <si>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</si>
  <si>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</si>
  <si>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</si>
  <si>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</si>
  <si>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</si>
  <si>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</si>
  <si>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</si>
  <si>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</si>
  <si>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</si>
  <si>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</si>
  <si>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</si>
  <si>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</si>
  <si>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</si>
  <si>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</si>
  <si>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</si>
  <si>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</si>
  <si>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</si>
  <si>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</si>
  <si>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</si>
  <si>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</si>
  <si>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</si>
  <si>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</si>
  <si>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</si>
  <si>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</si>
  <si>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</si>
  <si>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</si>
  <si>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</si>
  <si>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</si>
  <si>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</si>
  <si>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</si>
  <si>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</si>
  <si>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</si>
  <si>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</si>
  <si>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</si>
  <si>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</si>
  <si>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</si>
  <si>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</si>
  <si>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</si>
  <si>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</si>
  <si>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</si>
  <si>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</si>
  <si>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</si>
  <si>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</si>
  <si>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</si>
  <si>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</si>
  <si>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</si>
  <si>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</si>
  <si>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</si>
  <si>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</si>
  <si>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</si>
  <si>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</si>
  <si>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</si>
  <si>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</si>
  <si>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</si>
  <si>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</si>
  <si>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</si>
  <si>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</si>
  <si>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</si>
  <si>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</si>
  <si>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</si>
  <si>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</si>
  <si>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</si>
  <si>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</si>
  <si>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</si>
  <si>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</si>
  <si>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</si>
  <si>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</si>
  <si>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</si>
  <si>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</si>
  <si>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</si>
  <si>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</si>
  <si>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</si>
  <si>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</si>
  <si>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</si>
  <si>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</si>
  <si>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</si>
  <si>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</si>
  <si>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</si>
  <si>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</si>
  <si>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</si>
  <si>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</si>
  <si>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</si>
  <si>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</si>
  <si>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</si>
  <si>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</si>
  <si>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</si>
  <si>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</si>
  <si>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</si>
  <si>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</si>
  <si>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</si>
  <si>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</si>
  <si>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</si>
  <si>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</si>
  <si>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</si>
  <si>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</si>
  <si>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</si>
  <si>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</si>
  <si>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</si>
  <si>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</si>
  <si>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</si>
  <si>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</si>
  <si>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</si>
  <si>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</si>
  <si>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</si>
  <si>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</si>
  <si>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</si>
  <si>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</si>
  <si>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</si>
  <si>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</si>
  <si>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</si>
  <si>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</si>
  <si>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</si>
  <si>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</si>
  <si>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</si>
  <si>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</si>
  <si>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</si>
  <si>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</si>
  <si>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</si>
  <si>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</si>
  <si>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</si>
  <si>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</si>
  <si>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</si>
  <si>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</si>
  <si>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</si>
  <si>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</si>
  <si>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</si>
  <si>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</si>
  <si>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</si>
  <si>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</si>
  <si>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</si>
  <si>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</si>
  <si>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</si>
  <si>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</si>
  <si>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</si>
  <si>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</si>
  <si>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</si>
  <si>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</si>
  <si>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</si>
  <si>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</si>
  <si>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</si>
  <si>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</si>
  <si>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</si>
  <si>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</si>
  <si>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</si>
  <si>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</si>
  <si>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</si>
  <si>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</si>
  <si>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</si>
  <si>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</si>
  <si>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</si>
  <si>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</si>
  <si>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</si>
  <si>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</si>
  <si>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</si>
  <si>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</si>
  <si>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</si>
  <si>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</si>
  <si>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</si>
  <si>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</si>
  <si>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</si>
  <si>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</si>
  <si>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</si>
  <si>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</si>
  <si>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</si>
  <si>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</si>
  <si>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</si>
  <si>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</si>
  <si>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</si>
  <si>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</si>
  <si>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</si>
  <si>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</si>
  <si>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</si>
  <si>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</si>
  <si>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</si>
  <si>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</si>
  <si>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</si>
  <si>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</si>
  <si>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</si>
  <si>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</si>
  <si>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</si>
  <si>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</si>
  <si>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</si>
  <si>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</si>
  <si>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</si>
  <si>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</si>
  <si>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</si>
  <si>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</si>
  <si>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</si>
  <si>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</si>
  <si>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</si>
  <si>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</si>
  <si>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</si>
  <si>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</si>
  <si>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</si>
  <si>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</si>
  <si>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</si>
  <si>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</si>
  <si>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</si>
  <si>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</si>
  <si>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</si>
  <si>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</si>
  <si>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</si>
  <si>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</si>
  <si>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</si>
  <si>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</si>
  <si>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</si>
  <si>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</si>
  <si>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</si>
  <si>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</si>
  <si>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</si>
  <si>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</si>
  <si>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</si>
  <si>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</si>
  <si>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</si>
  <si>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</si>
  <si>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</si>
  <si>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</si>
  <si>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</si>
  <si>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</si>
  <si>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</si>
  <si>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</si>
  <si>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</si>
  <si>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</si>
  <si>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</si>
  <si>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</si>
  <si>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</si>
  <si>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</si>
  <si>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</si>
  <si>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</si>
  <si>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</si>
  <si>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</si>
  <si>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</si>
  <si>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</si>
  <si>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</si>
  <si>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</si>
  <si>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</si>
  <si>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</si>
  <si>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</si>
  <si>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</si>
  <si>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</si>
  <si>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</si>
  <si>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</si>
  <si>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</si>
  <si>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</si>
  <si>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</si>
  <si>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</si>
  <si>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</si>
  <si>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</si>
  <si>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</si>
  <si>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</si>
  <si>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</si>
  <si>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</si>
  <si>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</si>
  <si>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</si>
  <si>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</si>
  <si>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</si>
  <si>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</si>
  <si>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</si>
  <si>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</si>
  <si>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</si>
  <si>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</si>
  <si>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</si>
  <si>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</si>
  <si>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</si>
  <si>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</si>
  <si>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</si>
  <si>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</si>
  <si>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</si>
  <si>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</si>
  <si>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</si>
  <si>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</si>
  <si>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</si>
  <si>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</si>
  <si>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</si>
  <si>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</si>
  <si>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</si>
  <si>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</si>
  <si>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</si>
  <si>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</si>
  <si>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</si>
  <si>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</si>
  <si>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</si>
  <si>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</si>
  <si>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</si>
  <si>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</si>
  <si>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</si>
  <si>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</si>
  <si>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</si>
  <si>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</si>
  <si>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</si>
  <si>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</si>
  <si>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</si>
  <si>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</si>
  <si>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</si>
  <si>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</si>
  <si>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</si>
  <si>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</si>
  <si>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</si>
  <si>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</si>
  <si>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</si>
  <si>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</si>
  <si>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</si>
  <si>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</si>
  <si>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</si>
  <si>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</si>
  <si>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</si>
  <si>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</si>
  <si>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</si>
  <si>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</si>
  <si>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</si>
  <si>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</si>
  <si>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</si>
  <si>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</si>
  <si>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</si>
  <si>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</si>
  <si>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</si>
  <si>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</si>
  <si>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</si>
  <si>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</si>
  <si>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</si>
  <si>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</si>
  <si>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</si>
  <si>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</si>
  <si>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</si>
  <si>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</si>
  <si>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</si>
  <si>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</si>
  <si>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</si>
  <si>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</si>
  <si>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</si>
  <si>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</si>
  <si>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</si>
  <si>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</si>
  <si>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</si>
  <si>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</si>
  <si>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</si>
  <si>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</si>
  <si>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</si>
  <si>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</si>
  <si>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</si>
  <si>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</si>
  <si>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</si>
  <si>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</si>
  <si>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</si>
  <si>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</si>
  <si>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</si>
  <si>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</si>
  <si>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</si>
  <si>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</si>
  <si>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</si>
  <si>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</si>
  <si>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</si>
  <si>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</si>
  <si>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</si>
  <si>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</si>
  <si>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</si>
  <si>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</si>
  <si>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</si>
  <si>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</si>
  <si>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</si>
  <si>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</si>
  <si>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</si>
  <si>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</si>
  <si>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</si>
  <si>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</si>
  <si>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</si>
  <si>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</si>
  <si>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</si>
  <si>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</si>
  <si>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</si>
  <si>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</si>
  <si>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</si>
  <si>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</si>
  <si>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</si>
  <si>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</si>
  <si>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</si>
  <si>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</si>
  <si>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</si>
  <si>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</si>
  <si>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</si>
  <si>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</si>
  <si>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</si>
  <si>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</si>
  <si>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</si>
  <si>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</si>
  <si>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</si>
  <si>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</si>
  <si>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</si>
  <si>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</si>
  <si>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</si>
  <si>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</si>
  <si>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</si>
  <si>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</si>
  <si>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</si>
  <si>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</si>
  <si>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</si>
  <si>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</si>
  <si>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</si>
  <si>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</si>
  <si>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</si>
  <si>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</si>
  <si>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</si>
  <si>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</si>
  <si>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</si>
  <si>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</si>
  <si>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</si>
  <si>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</si>
  <si>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</si>
  <si>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</si>
  <si>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</si>
  <si>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</si>
  <si>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</si>
  <si>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</si>
  <si>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</si>
  <si>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</si>
  <si>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</si>
  <si>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</si>
  <si>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</si>
  <si>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</si>
  <si>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</si>
  <si>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</si>
  <si>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</si>
  <si>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</si>
  <si>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</si>
  <si>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</si>
  <si>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</si>
  <si>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</si>
  <si>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</si>
  <si>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</si>
  <si>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</si>
  <si>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</si>
  <si>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</si>
  <si>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</si>
  <si>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</si>
  <si>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</si>
  <si>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</si>
  <si>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</si>
  <si>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</si>
  <si>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</si>
  <si>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</si>
  <si>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</si>
  <si>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</si>
  <si>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</si>
  <si>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</si>
  <si>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</si>
  <si>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</si>
  <si>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</si>
  <si>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</si>
  <si>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</si>
  <si>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</si>
  <si>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</si>
  <si>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</si>
  <si>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</si>
  <si>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</si>
  <si>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</si>
  <si>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</si>
  <si>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</si>
  <si>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</si>
  <si>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</si>
  <si>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</si>
  <si>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</si>
  <si>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</si>
  <si>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</si>
  <si>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</si>
  <si>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</si>
  <si>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</si>
  <si>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</si>
  <si>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</si>
  <si>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</si>
  <si>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</si>
  <si>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</si>
  <si>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</si>
  <si>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</si>
  <si>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</si>
  <si>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</si>
  <si>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</si>
  <si>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</si>
  <si>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</si>
  <si>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</si>
  <si>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</si>
  <si>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</si>
  <si>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</si>
  <si>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</si>
  <si>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</si>
  <si>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</si>
  <si>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</si>
  <si>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</si>
  <si>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</si>
  <si>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</si>
  <si>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</si>
  <si>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</si>
  <si>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</si>
  <si>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</si>
  <si>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</si>
  <si>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</si>
  <si>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</si>
  <si>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</si>
  <si>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</si>
  <si>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</si>
  <si>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</si>
  <si>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</si>
  <si>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</si>
  <si>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</si>
  <si>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</si>
  <si>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</si>
  <si>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</si>
  <si>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</si>
  <si>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</si>
  <si>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</si>
  <si>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</si>
  <si>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</si>
  <si>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</si>
  <si>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</si>
  <si>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</si>
  <si>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</si>
  <si>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</si>
  <si>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</si>
  <si>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</si>
  <si>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</si>
  <si>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</si>
  <si>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</si>
  <si>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</si>
  <si>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</si>
  <si>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</si>
  <si>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</si>
  <si>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</si>
  <si>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</si>
  <si>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</si>
  <si>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</si>
  <si>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</si>
  <si>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</si>
  <si>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</si>
  <si>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</si>
  <si>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</si>
  <si>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</si>
  <si>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</si>
  <si>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</si>
  <si>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</si>
  <si>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</si>
  <si>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</si>
  <si>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</si>
  <si>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</si>
  <si>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</si>
  <si>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</si>
  <si>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</si>
  <si>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</si>
  <si>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</si>
  <si>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</si>
  <si>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</si>
  <si>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</si>
  <si>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</si>
  <si>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</si>
  <si>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</si>
  <si>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</si>
  <si>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</si>
  <si>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</si>
  <si>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</si>
  <si>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</si>
  <si>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</si>
  <si>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</si>
  <si>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</si>
  <si>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</si>
  <si>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</si>
  <si>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</si>
  <si>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</si>
  <si>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</si>
  <si>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</si>
  <si>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</si>
  <si>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</si>
  <si>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</si>
  <si>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</si>
  <si>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</si>
  <si>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</si>
  <si>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</si>
  <si>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</si>
  <si>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</si>
  <si>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</si>
  <si>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</si>
  <si>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</si>
  <si>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</si>
  <si>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</si>
  <si>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</si>
  <si>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</si>
  <si>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</si>
  <si>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</si>
  <si>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</si>
  <si>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</si>
  <si>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</si>
  <si>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</si>
  <si>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</si>
  <si>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</si>
  <si>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</si>
  <si>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</si>
  <si>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</si>
  <si>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</si>
  <si>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</si>
  <si>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</si>
  <si>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</si>
  <si>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</si>
  <si>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</si>
  <si>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</si>
  <si>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</si>
  <si>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</si>
  <si>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</si>
  <si>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</si>
  <si>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</si>
  <si>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</si>
  <si>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</si>
  <si>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</si>
  <si>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</si>
  <si>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</si>
  <si>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</si>
  <si>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</si>
  <si>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</si>
  <si>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</si>
  <si>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</si>
  <si>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</si>
  <si>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</si>
  <si>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</si>
  <si>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</si>
  <si>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</si>
  <si>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</si>
  <si>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</si>
  <si>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</si>
  <si>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</si>
  <si>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</si>
  <si>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</si>
  <si>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</si>
  <si>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</si>
  <si>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</si>
  <si>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</si>
  <si>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</si>
  <si>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</si>
  <si>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</si>
  <si>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</si>
  <si>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</si>
  <si>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</si>
  <si>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</si>
  <si>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</si>
  <si>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</si>
  <si>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</si>
  <si>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</si>
  <si>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</si>
  <si>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</si>
  <si>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</si>
  <si>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</si>
  <si>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</si>
  <si>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</si>
  <si>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</si>
  <si>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</si>
  <si>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</si>
  <si>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</si>
  <si>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</si>
  <si>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</si>
  <si>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</si>
  <si>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</si>
  <si>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</si>
  <si>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</si>
  <si>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</si>
  <si>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</si>
  <si>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</si>
  <si>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</si>
  <si>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</si>
  <si>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</si>
  <si>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</si>
  <si>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</si>
  <si>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</si>
  <si>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</si>
  <si>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</si>
  <si>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</si>
  <si>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</si>
  <si>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</si>
  <si>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</si>
  <si>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</si>
  <si>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</si>
  <si>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</si>
  <si>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</si>
  <si>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</si>
  <si>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</si>
  <si>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</si>
  <si>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</si>
  <si>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</si>
  <si>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</si>
  <si>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</si>
  <si>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</si>
  <si>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</si>
  <si>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</si>
  <si>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</si>
  <si>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</si>
  <si>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</si>
  <si>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</si>
  <si>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</si>
  <si>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</si>
  <si>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</si>
  <si>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</si>
  <si>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</si>
  <si>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</si>
  <si>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</si>
  <si>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</si>
  <si>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</si>
  <si>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</si>
  <si>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</si>
  <si>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</si>
  <si>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</si>
  <si>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</si>
  <si>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</si>
  <si>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</si>
  <si>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</si>
  <si>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</si>
  <si>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</si>
  <si>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</si>
  <si>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</si>
  <si>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</si>
  <si>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</si>
  <si>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</si>
  <si>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</si>
  <si>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</si>
  <si>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</si>
  <si>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</si>
  <si>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</si>
  <si>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</si>
  <si>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</si>
  <si>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</si>
  <si>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</si>
  <si>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</si>
  <si>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</si>
  <si>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</si>
  <si>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</si>
  <si>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</si>
  <si>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</si>
  <si>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</si>
  <si>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</si>
  <si>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</si>
  <si>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</si>
  <si>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</si>
  <si>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</si>
  <si>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</si>
  <si>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</si>
  <si>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</si>
  <si>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</si>
  <si>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</si>
  <si>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</si>
  <si>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</si>
  <si>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</si>
  <si>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</si>
  <si>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</si>
  <si>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</si>
  <si>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</si>
  <si>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</si>
  <si>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</si>
  <si>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</si>
  <si>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</si>
  <si>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</si>
  <si>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</si>
  <si>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</si>
  <si>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</si>
  <si>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</si>
  <si>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</si>
  <si>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</si>
  <si>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</si>
  <si>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</si>
  <si>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</si>
  <si>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</si>
  <si>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</si>
  <si>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</si>
  <si>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</si>
  <si>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</si>
  <si>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</si>
  <si>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</si>
  <si>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</si>
  <si>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</si>
  <si>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</si>
  <si>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</si>
  <si>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</si>
  <si>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</si>
  <si>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</si>
  <si>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</si>
  <si>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</si>
  <si>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</si>
  <si>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</si>
  <si>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</si>
  <si>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</si>
  <si>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</si>
  <si>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</si>
  <si>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</si>
  <si>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</si>
  <si>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</si>
  <si>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</si>
  <si>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</si>
  <si>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</si>
  <si>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</si>
  <si>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</si>
  <si>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</si>
  <si>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</si>
  <si>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</si>
  <si>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</si>
  <si>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</si>
  <si>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</si>
  <si>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</si>
  <si>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</si>
  <si>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</si>
  <si>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</si>
  <si>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</si>
  <si>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</si>
  <si>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</si>
  <si>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</si>
  <si>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</si>
  <si>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</si>
  <si>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</si>
  <si>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</si>
  <si>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</si>
  <si>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</si>
  <si>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</si>
  <si>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</si>
  <si>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</si>
  <si>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</si>
  <si>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</si>
  <si>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</si>
  <si>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</si>
  <si>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</si>
  <si>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</si>
  <si>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</si>
  <si>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</si>
  <si>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</si>
  <si>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</si>
  <si>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</si>
  <si>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</si>
  <si>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</si>
  <si>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</si>
  <si>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</si>
  <si>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</si>
  <si>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</si>
  <si>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</si>
  <si>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</si>
  <si>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</si>
  <si>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</si>
  <si>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</si>
  <si>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</si>
  <si>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</si>
  <si>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</si>
  <si>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</si>
  <si>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</si>
  <si>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</si>
  <si>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</si>
  <si>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</si>
  <si>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</si>
  <si>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</si>
  <si>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</si>
  <si>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</si>
  <si>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</si>
  <si>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</si>
  <si>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</si>
  <si>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</si>
  <si>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</si>
  <si>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</si>
  <si>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</si>
  <si>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</si>
  <si>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</si>
  <si>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</si>
  <si>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</si>
  <si>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</si>
  <si>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</si>
  <si>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</si>
  <si>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</si>
  <si>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</si>
  <si>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</si>
  <si>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</si>
  <si>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</si>
  <si>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</si>
  <si>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</si>
  <si>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</si>
  <si>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</si>
  <si>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</si>
  <si>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</si>
  <si>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</si>
  <si>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</si>
  <si>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</si>
  <si>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</si>
  <si>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</si>
  <si>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</si>
  <si>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</si>
  <si>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</si>
  <si>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</si>
  <si>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</si>
  <si>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</si>
  <si>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</si>
  <si>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</si>
  <si>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</si>
  <si>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</si>
  <si>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</si>
  <si>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</si>
  <si>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</si>
  <si>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</si>
  <si>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</si>
  <si>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</si>
  <si>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</si>
  <si>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</si>
  <si>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</si>
  <si>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</si>
  <si>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</si>
  <si>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</si>
  <si>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</si>
  <si>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</si>
  <si>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</si>
  <si>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</si>
  <si>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</si>
  <si>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</si>
  <si>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</si>
  <si>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</si>
  <si>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</si>
  <si>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</si>
  <si>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</si>
  <si>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</si>
  <si>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</si>
  <si>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</si>
  <si>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</si>
  <si>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</si>
  <si>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</si>
  <si>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</si>
  <si>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</si>
  <si>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</si>
  <si>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</si>
  <si>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</si>
  <si>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</si>
  <si>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</si>
  <si>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</si>
  <si>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</si>
  <si>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</si>
  <si>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</si>
  <si>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</si>
  <si>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</si>
  <si>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</si>
  <si>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</si>
  <si>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</si>
  <si>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</si>
  <si>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</si>
  <si>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</si>
  <si>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</si>
  <si>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</si>
  <si>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</si>
  <si>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</si>
  <si>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</si>
  <si>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</si>
  <si>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</si>
  <si>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</si>
  <si>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</si>
  <si>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</si>
  <si>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</si>
  <si>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</si>
  <si>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</si>
  <si>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</si>
  <si>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</si>
  <si>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</si>
  <si>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</si>
  <si>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</si>
  <si>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</si>
  <si>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</si>
  <si>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</si>
  <si>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</si>
  <si>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</si>
  <si>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</si>
  <si>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</si>
  <si>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</si>
  <si>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</si>
  <si>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</si>
  <si>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</si>
  <si>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</si>
  <si>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</si>
  <si>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</si>
  <si>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</si>
  <si>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</si>
  <si>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</si>
  <si>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</si>
  <si>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</si>
  <si>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</si>
  <si>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</si>
  <si>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</si>
  <si>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</si>
  <si>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</si>
  <si>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</si>
  <si>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</si>
  <si>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</si>
  <si>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</si>
  <si>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</si>
  <si>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</si>
  <si>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</si>
  <si>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</si>
  <si>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</si>
  <si>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</si>
  <si>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</si>
  <si>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</si>
  <si>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</si>
  <si>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</si>
  <si>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</si>
  <si>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</si>
  <si>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</si>
  <si>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</si>
  <si>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</si>
  <si>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</si>
  <si>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</si>
  <si>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</si>
  <si>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</si>
  <si>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</si>
  <si>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</si>
  <si>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</si>
  <si>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</si>
  <si>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</si>
  <si>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</si>
  <si>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</si>
  <si>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</si>
  <si>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</si>
  <si>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</si>
  <si>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</si>
  <si>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</si>
  <si>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</si>
  <si>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</si>
  <si>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</si>
  <si>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</si>
  <si>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</si>
  <si>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</si>
  <si>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</si>
  <si>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</si>
  <si>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</si>
  <si>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</si>
  <si>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</si>
  <si>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</si>
  <si>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</si>
  <si>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</si>
  <si>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</si>
  <si>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</si>
  <si>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</si>
  <si>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</si>
  <si>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</si>
  <si>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</si>
  <si>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</si>
  <si>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</si>
  <si>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</si>
  <si>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</si>
  <si>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</si>
  <si>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</si>
  <si>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</si>
  <si>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</si>
  <si>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</si>
  <si>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</si>
  <si>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</si>
  <si>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</si>
  <si>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</si>
  <si>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</si>
  <si>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</si>
  <si>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</si>
  <si>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</si>
  <si>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</si>
  <si>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</si>
  <si>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</si>
  <si>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</si>
  <si>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</si>
  <si>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</si>
  <si>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</si>
  <si>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</si>
  <si>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</si>
  <si>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</si>
  <si>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</si>
  <si>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</si>
  <si>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</si>
  <si>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</si>
  <si>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</si>
  <si>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</si>
  <si>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</si>
  <si>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</si>
  <si>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</si>
  <si>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</si>
  <si>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</si>
  <si>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</si>
  <si>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</si>
  <si>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</si>
  <si>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</si>
  <si>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</si>
  <si>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</si>
  <si>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</si>
  <si>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</si>
  <si>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</si>
  <si>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</si>
  <si>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</si>
  <si>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</si>
  <si>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</si>
  <si>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</si>
  <si>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</si>
  <si>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</si>
  <si>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</si>
  <si>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</si>
  <si>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</si>
  <si>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</si>
  <si>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</si>
  <si>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</si>
  <si>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</si>
  <si>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</si>
  <si>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</si>
  <si>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</si>
  <si>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</si>
  <si>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</si>
  <si>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</si>
  <si>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</si>
  <si>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</si>
  <si>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</si>
  <si>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</si>
  <si>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</si>
  <si>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</si>
  <si>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</si>
  <si>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</si>
  <si>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</si>
  <si>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</si>
  <si>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</si>
  <si>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</si>
  <si>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</si>
  <si>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</si>
  <si>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</si>
  <si>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</si>
  <si>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</si>
  <si>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</si>
  <si>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</si>
  <si>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</si>
  <si>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</si>
  <si>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</si>
  <si>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</si>
  <si>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</si>
  <si>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</si>
  <si>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</si>
  <si>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</si>
  <si>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</si>
  <si>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</si>
  <si>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</si>
  <si>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</si>
  <si>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</si>
  <si>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</si>
  <si>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</si>
  <si>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</si>
  <si>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</si>
  <si>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</si>
  <si>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</si>
  <si>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</si>
  <si>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</si>
  <si>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</si>
  <si>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</si>
  <si>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</si>
  <si>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</si>
  <si>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</si>
  <si>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</si>
  <si>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</si>
  <si>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</si>
  <si>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</si>
  <si>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</si>
  <si>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</si>
  <si>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</si>
  <si>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</si>
  <si>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</si>
  <si>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</si>
  <si>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</si>
  <si>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</si>
  <si>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</si>
  <si>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</si>
  <si>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</si>
  <si>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</si>
  <si>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</si>
  <si>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</si>
  <si>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</si>
  <si>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</si>
  <si>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</si>
  <si>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</si>
  <si>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</si>
  <si>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</si>
  <si>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</si>
  <si>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</si>
  <si>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</si>
  <si>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</si>
  <si>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</si>
  <si>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</si>
  <si>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</si>
  <si>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</si>
  <si>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</si>
  <si>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</si>
  <si>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</si>
  <si>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</si>
  <si>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</si>
  <si>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</si>
  <si>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</si>
  <si>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</si>
  <si>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</si>
  <si>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</si>
  <si>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</si>
  <si>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</si>
  <si>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</si>
  <si>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</si>
  <si>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</si>
  <si>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</si>
  <si>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</si>
  <si>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</si>
  <si>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</si>
  <si>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</si>
  <si>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</si>
  <si>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</si>
  <si>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</si>
  <si>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</si>
  <si>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</si>
  <si>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</si>
  <si>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</si>
  <si>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</si>
  <si>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</si>
  <si>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</si>
  <si>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</si>
  <si>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</si>
  <si>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</si>
  <si>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</si>
  <si>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</si>
  <si>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</si>
  <si>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</si>
  <si>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</si>
  <si>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</si>
  <si>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</si>
  <si>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</si>
  <si>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</si>
  <si>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</si>
  <si>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</si>
  <si>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</si>
  <si>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</si>
  <si>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</si>
  <si>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</si>
  <si>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</si>
  <si>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</si>
  <si>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</si>
  <si>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</si>
  <si>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</si>
  <si>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</si>
  <si>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</si>
  <si>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</si>
  <si>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</si>
  <si>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</si>
  <si>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</si>
  <si>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</si>
  <si>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</si>
  <si>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</si>
  <si>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</si>
  <si>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</si>
  <si>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</si>
  <si>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</si>
  <si>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</si>
  <si>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</si>
  <si>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</si>
  <si>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</si>
  <si>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</si>
  <si>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</si>
  <si>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</si>
  <si>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</si>
  <si>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</si>
  <si>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</si>
  <si>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</si>
  <si>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</si>
  <si>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</si>
  <si>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</si>
  <si>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</si>
  <si>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</si>
  <si>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</si>
  <si>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</si>
  <si>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</si>
  <si>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</si>
  <si>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</si>
  <si>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</si>
  <si>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</si>
  <si>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</si>
  <si>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</si>
  <si>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</si>
  <si>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</si>
  <si>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</si>
  <si>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</si>
  <si>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</si>
  <si>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</si>
  <si>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</si>
  <si>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</si>
  <si>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</si>
  <si>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</si>
  <si>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</si>
  <si>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</si>
  <si>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</si>
  <si>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</si>
  <si>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</si>
  <si>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</si>
  <si>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</si>
  <si>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</si>
  <si>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</si>
  <si>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</si>
  <si>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</si>
  <si>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</si>
  <si>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</si>
  <si>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</si>
  <si>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</si>
  <si>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</si>
  <si>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</si>
  <si>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</si>
  <si>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</si>
  <si>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</si>
  <si>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</si>
  <si>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</si>
  <si>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</si>
  <si>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</si>
  <si>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</si>
  <si>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</si>
  <si>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</si>
  <si>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</si>
  <si>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</si>
  <si>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</si>
  <si>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</si>
  <si>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</si>
  <si>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</si>
  <si>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</si>
  <si>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</si>
  <si>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</si>
  <si>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</si>
  <si>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</si>
  <si>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</si>
  <si>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</si>
  <si>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</si>
  <si>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</si>
  <si>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</si>
  <si>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</si>
  <si>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</si>
  <si>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</si>
  <si>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</si>
  <si>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</si>
  <si>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</si>
  <si>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</si>
  <si>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</si>
  <si>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</si>
  <si>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</si>
  <si>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</si>
  <si>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</si>
  <si>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</si>
  <si>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</si>
  <si>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</si>
  <si>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</si>
  <si>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</si>
  <si>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</si>
  <si>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</si>
  <si>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</si>
  <si>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</si>
  <si>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</si>
  <si>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</si>
  <si>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</si>
  <si>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</si>
  <si>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</si>
  <si>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</si>
  <si>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</si>
  <si>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</si>
  <si>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</si>
  <si>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</si>
  <si>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</si>
  <si>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</si>
  <si>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</si>
  <si>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</si>
  <si>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</si>
  <si>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</si>
  <si>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</si>
  <si>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</si>
  <si>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</si>
  <si>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</si>
  <si>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</si>
  <si>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</si>
  <si>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</si>
  <si>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</si>
  <si>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</si>
  <si>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</si>
  <si>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</si>
  <si>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</si>
  <si>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</si>
  <si>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</si>
  <si>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</si>
  <si>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</si>
  <si>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</si>
  <si>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</si>
  <si>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</si>
  <si>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</si>
  <si>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</si>
  <si>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</si>
  <si>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</si>
  <si>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</si>
  <si>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</si>
  <si>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</si>
  <si>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</si>
  <si>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</si>
  <si>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</si>
  <si>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</si>
  <si>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</si>
  <si>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</si>
  <si>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</si>
  <si>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</si>
  <si>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</si>
  <si>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</si>
  <si>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</si>
  <si>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</si>
  <si>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</si>
  <si>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</si>
  <si>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</si>
  <si>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</si>
  <si>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</si>
  <si>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</si>
  <si>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</si>
  <si>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</si>
  <si>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</si>
  <si>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</si>
  <si>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</si>
  <si>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</si>
  <si>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</si>
  <si>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</si>
  <si>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</si>
  <si>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</si>
  <si>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</si>
  <si>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</si>
  <si>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</si>
  <si>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</si>
  <si>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</si>
  <si>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</si>
  <si>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</si>
  <si>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</si>
  <si>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</si>
  <si>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</si>
  <si>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</si>
  <si>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</si>
  <si>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</si>
  <si>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</si>
  <si>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</si>
  <si>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</si>
  <si>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</si>
  <si>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</si>
  <si>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</si>
  <si>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</si>
  <si>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</si>
  <si>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</si>
  <si>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</si>
  <si>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</si>
  <si>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</si>
  <si>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</si>
  <si>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</si>
  <si>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</si>
  <si>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</si>
  <si>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</si>
  <si>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</si>
  <si>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</si>
  <si>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</si>
  <si>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</si>
  <si>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</si>
  <si>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</si>
  <si>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</si>
  <si>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</si>
  <si>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</si>
  <si>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</si>
  <si>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</si>
  <si>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</si>
  <si>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</si>
  <si>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</si>
  <si>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</si>
  <si>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</si>
  <si>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</si>
  <si>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</si>
  <si>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</si>
  <si>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</si>
  <si>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</si>
  <si>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</si>
  <si>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</si>
  <si>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</si>
  <si>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</si>
  <si>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</si>
  <si>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</si>
  <si>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</si>
  <si>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</si>
  <si>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</si>
  <si>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</si>
  <si>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</si>
  <si>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</si>
  <si>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</si>
  <si>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</si>
  <si>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</si>
  <si>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</si>
  <si>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</si>
  <si>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</si>
  <si>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</si>
  <si>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</si>
  <si>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</si>
  <si>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</si>
  <si>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</si>
  <si>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</si>
  <si>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</si>
  <si>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</si>
  <si>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</si>
  <si>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</si>
  <si>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</si>
  <si>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</si>
  <si>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</si>
  <si>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</si>
  <si>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</si>
  <si>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</si>
  <si>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</si>
  <si>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</si>
  <si>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</si>
  <si>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</si>
  <si>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</si>
  <si>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</si>
  <si>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</si>
  <si>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</si>
  <si>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</si>
  <si>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</si>
  <si>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</si>
  <si>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</si>
  <si>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</si>
  <si>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</si>
  <si>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</si>
  <si>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</si>
  <si>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</si>
  <si>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</si>
  <si>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</si>
  <si>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</si>
  <si>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</si>
  <si>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</si>
  <si>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</si>
  <si>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</si>
  <si>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</si>
  <si>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</si>
  <si>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</si>
  <si>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</si>
  <si>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</si>
  <si>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</si>
  <si>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</si>
  <si>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</si>
  <si>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</si>
  <si>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</si>
  <si>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</si>
  <si>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</si>
  <si>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</si>
  <si>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</si>
  <si>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</si>
  <si>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</si>
  <si>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</si>
  <si>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</si>
  <si>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</si>
  <si>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</si>
  <si>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</si>
  <si>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</si>
  <si>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</si>
  <si>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</si>
  <si>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</si>
  <si>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</si>
  <si>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</si>
  <si>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</si>
  <si>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</si>
  <si>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</si>
  <si>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</si>
  <si>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</si>
  <si>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</si>
  <si>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</si>
  <si>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</si>
  <si>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</si>
  <si>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</si>
  <si>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</si>
  <si>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</si>
  <si>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</si>
  <si>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</si>
  <si>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</si>
  <si>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</si>
  <si>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</si>
  <si>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</si>
  <si>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</si>
  <si>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</si>
  <si>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</si>
  <si>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</si>
  <si>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</si>
  <si>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</si>
  <si>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</si>
  <si>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</si>
  <si>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</si>
  <si>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</si>
  <si>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</si>
  <si>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</si>
  <si>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</si>
  <si>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</si>
  <si>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</si>
  <si>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</si>
  <si>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</si>
  <si>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</si>
  <si>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</si>
  <si>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</si>
  <si>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</si>
  <si>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</si>
  <si>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</si>
  <si>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</si>
  <si>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</si>
  <si>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</si>
  <si>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</si>
  <si>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</si>
  <si>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</si>
  <si>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</si>
  <si>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</si>
  <si>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</si>
  <si>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</si>
  <si>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</si>
  <si>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</si>
  <si>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</si>
  <si>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</si>
  <si>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</si>
  <si>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</si>
  <si>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</si>
  <si>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</si>
  <si>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</si>
  <si>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</si>
  <si>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</si>
  <si>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</si>
  <si>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</si>
  <si>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</si>
  <si>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</si>
  <si>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</si>
  <si>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</si>
  <si>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</si>
  <si>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</si>
  <si>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</si>
  <si>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</si>
  <si>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</si>
  <si>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</si>
  <si>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</si>
  <si>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</si>
  <si>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</si>
  <si>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</si>
  <si>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</si>
  <si>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</si>
  <si>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</si>
  <si>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</si>
  <si>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</si>
  <si>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</si>
  <si>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</si>
  <si>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</si>
  <si>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</si>
  <si>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</si>
  <si>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</si>
  <si>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</si>
  <si>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</si>
  <si>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</si>
  <si>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</si>
  <si>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</si>
  <si>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</si>
  <si>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</si>
  <si>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</si>
  <si>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</si>
  <si>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</si>
  <si>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</si>
  <si>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</si>
  <si>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</si>
  <si>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</si>
  <si>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</si>
  <si>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</si>
  <si>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</si>
  <si>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</si>
  <si>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</si>
  <si>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</si>
  <si>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</si>
  <si>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</si>
  <si>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</si>
  <si>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</si>
  <si>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</si>
  <si>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</si>
  <si>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</si>
  <si>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</si>
  <si>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</si>
  <si>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</si>
  <si>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</si>
  <si>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</si>
  <si>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</si>
  <si>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</si>
  <si>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</si>
  <si>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</si>
  <si>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</si>
  <si>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</si>
  <si>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</si>
  <si>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</si>
  <si>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</si>
  <si>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</si>
  <si>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</si>
  <si>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</si>
  <si>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</si>
  <si>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</si>
  <si>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</si>
  <si>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</si>
  <si>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</si>
  <si>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</si>
  <si>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</si>
  <si>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</si>
  <si>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</si>
  <si>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</si>
  <si>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</si>
  <si>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</si>
  <si>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</si>
  <si>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</si>
  <si>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</si>
  <si>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</si>
  <si>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</si>
  <si>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</si>
  <si>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</si>
  <si>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</si>
  <si>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</si>
  <si>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</si>
  <si>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</si>
  <si>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</si>
  <si>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</si>
  <si>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</si>
  <si>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</si>
  <si>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</si>
  <si>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</si>
  <si>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</si>
  <si>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</si>
  <si>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</si>
  <si>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</si>
  <si>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</si>
  <si>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</si>
  <si>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</si>
  <si>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</si>
  <si>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</si>
  <si>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</si>
  <si>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</si>
  <si>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</si>
  <si>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</si>
  <si>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</si>
  <si>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</si>
  <si>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</si>
  <si>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</si>
  <si>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</si>
  <si>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</si>
  <si>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</si>
  <si>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</si>
  <si>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</si>
  <si>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</si>
  <si>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</si>
  <si>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</si>
  <si>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</si>
  <si>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</si>
  <si>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</si>
  <si>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</si>
  <si>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</si>
  <si>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</si>
  <si>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</si>
  <si>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</si>
  <si>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</si>
  <si>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</si>
  <si>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</si>
  <si>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</si>
  <si>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</si>
  <si>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</si>
  <si>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</si>
  <si>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</si>
  <si>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</si>
  <si>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</si>
  <si>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</si>
  <si>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</si>
  <si>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</si>
  <si>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</si>
  <si>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</si>
  <si>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</si>
  <si>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</si>
  <si>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</si>
  <si>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</si>
  <si>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</si>
  <si>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</si>
  <si>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</si>
  <si>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</si>
  <si>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</si>
  <si>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</si>
  <si>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</si>
  <si>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</si>
  <si>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</si>
  <si>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</si>
  <si>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</si>
  <si>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</si>
  <si>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</si>
  <si>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</si>
  <si>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</si>
  <si>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</si>
  <si>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</si>
  <si>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</si>
  <si>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</si>
  <si>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</si>
  <si>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</si>
  <si>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</si>
  <si>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</si>
  <si>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</si>
  <si>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</si>
  <si>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</si>
  <si>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</si>
  <si>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</si>
  <si>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</si>
  <si>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</si>
  <si>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</si>
  <si>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</si>
  <si>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</si>
  <si>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</si>
  <si>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</si>
  <si>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</si>
  <si>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</si>
  <si>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</si>
  <si>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</si>
  <si>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</si>
  <si>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</si>
  <si>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</si>
  <si>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</si>
  <si>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</si>
  <si>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</si>
  <si>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</si>
  <si>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</si>
  <si>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</si>
  <si>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</si>
  <si>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</si>
  <si>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</si>
  <si>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</si>
  <si>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</si>
  <si>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</si>
  <si>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</si>
  <si>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</si>
  <si>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</si>
  <si>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</si>
  <si>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</si>
  <si>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</si>
  <si>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</si>
  <si>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</si>
  <si>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</si>
  <si>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</si>
  <si>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</si>
  <si>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</si>
  <si>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</si>
  <si>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</si>
  <si>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</si>
  <si>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</si>
  <si>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</si>
  <si>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</si>
  <si>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</si>
  <si>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</si>
  <si>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</si>
  <si>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</si>
  <si>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</si>
  <si>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</si>
  <si>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</si>
  <si>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</si>
  <si>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</si>
  <si>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</si>
  <si>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</si>
  <si>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</si>
  <si>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</si>
  <si>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</si>
  <si>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</si>
  <si>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</si>
  <si>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</si>
  <si>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</si>
  <si>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</si>
  <si>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</si>
  <si>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</si>
  <si>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</si>
  <si>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</si>
  <si>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</si>
  <si>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</si>
  <si>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</si>
  <si>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</si>
  <si>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</si>
  <si>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</si>
  <si>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</si>
  <si>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</si>
  <si>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</si>
  <si>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</si>
  <si>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</si>
  <si>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</si>
  <si>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</si>
  <si>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</si>
  <si>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</si>
  <si>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</si>
  <si>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</si>
  <si>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</si>
  <si>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</si>
  <si>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</si>
  <si>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</si>
  <si>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</si>
  <si>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</si>
  <si>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</si>
  <si>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</si>
  <si>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</si>
  <si>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</si>
  <si>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</si>
  <si>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</si>
  <si>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</si>
  <si>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</si>
  <si>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</si>
  <si>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</si>
  <si>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</si>
  <si>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</si>
  <si>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</si>
  <si>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</si>
  <si>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</si>
  <si>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</si>
  <si>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</si>
  <si>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</si>
  <si>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</si>
  <si>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</si>
  <si>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</si>
  <si>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</si>
  <si>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</si>
  <si>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</si>
  <si>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</si>
  <si>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</si>
  <si>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</si>
  <si>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</si>
  <si>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</si>
  <si>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</si>
  <si>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</si>
  <si>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</si>
  <si>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</si>
  <si>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</si>
  <si>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</si>
  <si>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</si>
  <si>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</si>
  <si>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</si>
  <si>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</si>
  <si>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</si>
  <si>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</si>
  <si>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</si>
  <si>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</si>
  <si>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</si>
  <si>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</si>
  <si>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</si>
  <si>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</si>
  <si>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</si>
  <si>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</si>
  <si>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</si>
  <si>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</si>
  <si>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</si>
  <si>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</si>
  <si>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</si>
  <si>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</si>
  <si>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</si>
  <si>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</si>
  <si>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</si>
  <si>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</si>
  <si>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</si>
  <si>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</si>
  <si>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</si>
  <si>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</si>
  <si>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</si>
  <si>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</si>
  <si>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</si>
  <si>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</si>
  <si>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</si>
  <si>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</si>
  <si>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</si>
  <si>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</si>
  <si>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</si>
  <si>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</si>
  <si>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</si>
  <si>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</si>
  <si>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</si>
  <si>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</si>
  <si>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</si>
  <si>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</si>
  <si>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</si>
  <si>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</si>
  <si>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</si>
  <si>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</si>
  <si>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</si>
  <si>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</si>
  <si>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</si>
  <si>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</si>
  <si>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</si>
  <si>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</si>
  <si>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</si>
  <si>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</si>
  <si>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</si>
  <si>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</si>
  <si>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</si>
  <si>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</si>
  <si>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</si>
  <si>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</si>
  <si>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</si>
  <si>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</si>
  <si>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</si>
  <si>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</si>
  <si>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</si>
  <si>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</si>
  <si>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</si>
  <si>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</si>
  <si>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</si>
  <si>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</si>
  <si>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</si>
  <si>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</si>
  <si>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</si>
  <si>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</si>
  <si>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</si>
  <si>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</si>
  <si>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</si>
  <si>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</si>
  <si>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</si>
  <si>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</si>
  <si>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</si>
  <si>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</si>
  <si>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</si>
  <si>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</si>
  <si>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</si>
  <si>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</si>
  <si>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</si>
  <si>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</si>
  <si>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</si>
  <si>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</si>
  <si>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</si>
  <si>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</si>
  <si>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</si>
  <si>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</si>
  <si>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</si>
  <si>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</si>
  <si>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</si>
  <si>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</si>
  <si>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</si>
  <si>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</si>
  <si>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</si>
  <si>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</si>
  <si>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</si>
  <si>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</si>
  <si>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</si>
  <si>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</si>
  <si>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</si>
  <si>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</si>
  <si>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</si>
  <si>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</si>
  <si>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</si>
  <si>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</si>
  <si>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</si>
  <si>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</si>
  <si>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</si>
  <si>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</si>
  <si>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</si>
  <si>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</si>
  <si>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</si>
  <si>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</si>
  <si>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</si>
  <si>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</si>
  <si>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</si>
  <si>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</si>
  <si>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</si>
  <si>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</si>
  <si>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</si>
  <si>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</si>
  <si>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</si>
  <si>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</si>
  <si>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</si>
  <si>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</si>
  <si>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</si>
  <si>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</si>
  <si>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</si>
  <si>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</si>
  <si>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</si>
  <si>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</si>
  <si>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</si>
  <si>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</si>
  <si>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</si>
  <si>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</si>
  <si>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</si>
  <si>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</si>
  <si>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</si>
  <si>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</si>
  <si>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</si>
  <si>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</si>
  <si>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</si>
  <si>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</si>
  <si>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</si>
  <si>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</si>
  <si>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</si>
  <si>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</si>
  <si>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</si>
  <si>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</si>
  <si>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</si>
  <si>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</si>
  <si>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</si>
  <si>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</si>
  <si>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</si>
  <si>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</si>
  <si>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</si>
  <si>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</si>
  <si>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</si>
  <si>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</si>
  <si>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</si>
  <si>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</si>
  <si>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</si>
  <si>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</si>
  <si>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</si>
  <si>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</si>
  <si>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</si>
  <si>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</si>
  <si>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</si>
  <si>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</si>
  <si>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</si>
  <si>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</si>
  <si>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</si>
  <si>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</si>
  <si>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</si>
  <si>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</si>
  <si>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</si>
  <si>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</si>
  <si>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</si>
  <si>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</si>
  <si>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</si>
  <si>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</si>
  <si>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</si>
  <si>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</si>
  <si>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</si>
  <si>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</si>
  <si>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</si>
  <si>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</si>
  <si>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</si>
  <si>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</si>
  <si>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</si>
  <si>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</si>
  <si>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</si>
  <si>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</si>
  <si>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</si>
  <si>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</si>
  <si>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</si>
  <si>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</si>
  <si>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</si>
  <si>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</si>
  <si>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</si>
  <si>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</si>
  <si>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</si>
  <si>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</si>
  <si>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</si>
  <si>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</si>
  <si>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</si>
  <si>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</si>
  <si>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</si>
  <si>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</si>
  <si>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</si>
  <si>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</si>
  <si>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</si>
  <si>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</si>
  <si>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</si>
  <si>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</si>
  <si>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</si>
  <si>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</si>
  <si>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</si>
  <si>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</si>
  <si>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</si>
  <si>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</si>
  <si>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</si>
  <si>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</si>
  <si>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</si>
  <si>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</si>
  <si>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</si>
  <si>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</si>
  <si>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</si>
  <si>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</si>
  <si>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</si>
  <si>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</si>
  <si>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</si>
  <si>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</si>
  <si>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</si>
  <si>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</si>
  <si>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</si>
  <si>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</si>
  <si>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</si>
  <si>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</si>
  <si>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</si>
  <si>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</si>
  <si>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</si>
  <si>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</si>
  <si>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</si>
  <si>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</si>
  <si>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</si>
  <si>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</si>
  <si>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</si>
  <si>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</si>
  <si>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</si>
  <si>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</si>
  <si>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</si>
  <si>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</si>
  <si>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</si>
  <si>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</si>
  <si>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</si>
  <si>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</si>
  <si>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</si>
  <si>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</si>
  <si>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</si>
  <si>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</si>
  <si>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</si>
  <si>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</si>
  <si>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</si>
  <si>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</si>
  <si>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</si>
  <si>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</si>
  <si>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</si>
  <si>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</si>
  <si>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</si>
  <si>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</si>
  <si>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</si>
  <si>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</si>
  <si>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</si>
  <si>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</si>
  <si>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</si>
  <si>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</si>
  <si>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</si>
  <si>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</si>
  <si>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</si>
  <si>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</si>
  <si>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</si>
  <si>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</si>
  <si>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</si>
  <si>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</si>
  <si>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</si>
  <si>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</si>
  <si>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</si>
  <si>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</si>
  <si>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</si>
  <si>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</si>
  <si>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</si>
  <si>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</si>
  <si>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</si>
  <si>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</si>
  <si>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</si>
  <si>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</si>
  <si>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</si>
  <si>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</si>
  <si>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</si>
  <si>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</si>
  <si>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</si>
  <si>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</si>
  <si>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</si>
  <si>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</si>
  <si>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</si>
  <si>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</si>
  <si>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</si>
  <si>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</si>
  <si>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</si>
  <si>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</si>
  <si>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</si>
  <si>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</si>
  <si>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</si>
  <si>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</si>
  <si>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</si>
  <si>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</si>
  <si>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</si>
  <si>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</si>
  <si>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</si>
  <si>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</si>
  <si>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</si>
  <si>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</si>
  <si>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</si>
  <si>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</si>
  <si>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</si>
  <si>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</si>
  <si>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</si>
  <si>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</si>
  <si>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</si>
  <si>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</si>
  <si>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</si>
  <si>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</si>
  <si>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</si>
  <si>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</si>
  <si>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</si>
  <si>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</si>
  <si>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</si>
  <si>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</si>
  <si>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</si>
  <si>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</si>
  <si>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</si>
  <si>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</si>
  <si>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</si>
  <si>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</si>
  <si>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</si>
  <si>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</si>
  <si>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</si>
  <si>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</si>
  <si>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</si>
  <si>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</si>
  <si>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</si>
  <si>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</si>
  <si>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</si>
  <si>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</si>
  <si>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</si>
  <si>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</si>
  <si>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</si>
  <si>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</si>
  <si>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</si>
  <si>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</si>
  <si>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</si>
  <si>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</si>
  <si>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</si>
  <si>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</si>
  <si>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</si>
  <si>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</si>
  <si>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</si>
  <si>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</si>
  <si>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</si>
  <si>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</si>
  <si>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</si>
  <si>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</si>
  <si>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</si>
  <si>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</si>
  <si>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</si>
  <si>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</si>
  <si>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</si>
  <si>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</si>
  <si>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</si>
  <si>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</si>
  <si>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</si>
  <si>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</si>
  <si>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</si>
  <si>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</si>
  <si>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</si>
  <si>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</si>
  <si>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</si>
  <si>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</si>
  <si>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</si>
  <si>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</si>
  <si>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</si>
  <si>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</si>
  <si>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</si>
  <si>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</si>
  <si>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</si>
  <si>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</si>
  <si>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</si>
  <si>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</si>
  <si>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</si>
  <si>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</si>
  <si>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</si>
  <si>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</si>
  <si>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</si>
  <si>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</si>
  <si>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</si>
  <si>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</si>
  <si>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</si>
  <si>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</si>
  <si>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</si>
  <si>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</si>
  <si>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</si>
  <si>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</si>
  <si>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</si>
  <si>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</si>
  <si>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</si>
  <si>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</si>
  <si>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</si>
  <si>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</si>
  <si>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</si>
  <si>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</si>
  <si>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</si>
  <si>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</si>
  <si>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</si>
  <si>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</si>
  <si>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</si>
  <si>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</si>
  <si>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</si>
  <si>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</si>
  <si>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</si>
  <si>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</si>
  <si>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</si>
  <si>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</si>
  <si>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</si>
  <si>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</si>
  <si>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</si>
  <si>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</si>
  <si>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</si>
  <si>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</si>
  <si>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</si>
  <si>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</si>
  <si>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</si>
  <si>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</si>
  <si>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</si>
  <si>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</si>
  <si>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</si>
  <si>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</si>
  <si>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</si>
  <si>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</si>
  <si>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</si>
  <si>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</si>
  <si>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</si>
  <si>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</si>
  <si>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</si>
  <si>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</si>
  <si>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</si>
  <si>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</si>
  <si>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</si>
  <si>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</si>
  <si>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</si>
  <si>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</si>
  <si>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</si>
  <si>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</si>
  <si>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</si>
  <si>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</si>
  <si>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</si>
  <si>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</si>
  <si>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</si>
  <si>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</si>
  <si>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</si>
  <si>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</si>
  <si>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</si>
  <si>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</si>
  <si>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</si>
  <si>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</si>
  <si>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</si>
  <si>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</si>
  <si>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</si>
  <si>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</si>
  <si>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</si>
  <si>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</si>
  <si>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</si>
  <si>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</si>
  <si>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</si>
  <si>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</si>
  <si>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</si>
  <si>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</si>
  <si>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</si>
  <si>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</si>
  <si>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</si>
  <si>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</si>
  <si>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</si>
  <si>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</si>
  <si>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</si>
  <si>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</si>
  <si>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</si>
  <si>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</si>
  <si>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</si>
  <si>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</si>
  <si>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</si>
  <si>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</si>
  <si>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</si>
  <si>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</si>
  <si>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</si>
  <si>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</si>
  <si>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</si>
  <si>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</si>
  <si>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</si>
  <si>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</si>
  <si>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</si>
  <si>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</si>
  <si>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</si>
  <si>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</si>
  <si>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</si>
  <si>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</si>
  <si>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</si>
  <si>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</si>
  <si>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</si>
  <si>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</si>
  <si>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</si>
  <si>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</si>
  <si>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</si>
  <si>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</si>
  <si>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</si>
  <si>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</si>
  <si>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</si>
  <si>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</si>
  <si>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</si>
  <si>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</si>
  <si>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</si>
  <si>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</si>
  <si>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</si>
  <si>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</si>
  <si>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</si>
  <si>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</si>
  <si>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</si>
  <si>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</si>
  <si>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</si>
  <si>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</si>
  <si>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</si>
  <si>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</si>
  <si>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</si>
  <si>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</si>
  <si>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</si>
  <si>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</si>
  <si>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</si>
  <si>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</si>
  <si>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</si>
  <si>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</si>
  <si>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</si>
  <si>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</si>
  <si>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</si>
  <si>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</si>
  <si>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</si>
  <si>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</si>
  <si>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</si>
  <si>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</si>
  <si>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</si>
  <si>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</si>
  <si>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</si>
  <si>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</si>
  <si>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</si>
  <si>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</si>
  <si>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</si>
  <si>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</si>
  <si>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</si>
  <si>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</si>
  <si>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</si>
  <si>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</si>
  <si>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</si>
  <si>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</si>
  <si>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</si>
  <si>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</si>
  <si>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</si>
  <si>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</si>
  <si>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</si>
  <si>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</si>
  <si>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</si>
  <si>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</si>
  <si>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</si>
  <si>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</si>
  <si>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</si>
  <si>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</si>
  <si>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</si>
  <si>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</si>
  <si>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</si>
  <si>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</si>
  <si>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</si>
  <si>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</si>
  <si>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</si>
  <si>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</si>
  <si>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</si>
  <si>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</si>
  <si>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</si>
  <si>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</si>
  <si>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</si>
  <si>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</si>
  <si>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</si>
  <si>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</si>
  <si>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</si>
  <si>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</si>
  <si>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</si>
  <si>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</si>
  <si>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</si>
  <si>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</si>
  <si>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</si>
  <si>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</si>
  <si>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</si>
  <si>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</si>
  <si>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</si>
  <si>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</si>
  <si>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</si>
  <si>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</si>
  <si>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</si>
  <si>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</si>
  <si>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</si>
  <si>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</si>
  <si>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</si>
  <si>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</si>
  <si>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</si>
  <si>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</si>
  <si>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</si>
  <si>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</si>
  <si>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</si>
  <si>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</si>
  <si>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</si>
  <si>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</si>
  <si>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</si>
  <si>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</si>
  <si>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</si>
  <si>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</si>
  <si>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</si>
  <si>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</si>
  <si>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</si>
  <si>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</si>
  <si>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</si>
  <si>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</si>
  <si>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</si>
  <si>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</si>
  <si>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</si>
  <si>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</si>
  <si>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</si>
  <si>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</si>
  <si>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</si>
  <si>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</si>
  <si>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</si>
  <si>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</si>
  <si>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</si>
  <si>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</si>
  <si>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</si>
  <si>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</si>
  <si>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</si>
  <si>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</si>
  <si>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</si>
  <si>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</si>
  <si>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</si>
  <si>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</si>
  <si>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</si>
  <si>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</si>
  <si>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</si>
  <si>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</si>
  <si>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</si>
  <si>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</si>
  <si>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</si>
  <si>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</si>
  <si>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</si>
  <si>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</si>
  <si>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</si>
  <si>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</si>
  <si>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</si>
  <si>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</si>
  <si>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</si>
  <si>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</si>
  <si>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</si>
  <si>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</si>
  <si>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</si>
  <si>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</si>
  <si>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</si>
  <si>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</si>
  <si>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</si>
  <si>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</si>
  <si>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</si>
  <si>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</si>
  <si>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</si>
  <si>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</si>
  <si>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</si>
  <si>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</si>
  <si>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</si>
  <si>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</si>
  <si>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</si>
  <si>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</si>
  <si>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</si>
  <si>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</si>
  <si>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</si>
  <si>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</si>
  <si>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</si>
  <si>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</si>
  <si>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</si>
  <si>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</si>
  <si>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</si>
  <si>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</si>
  <si>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</si>
  <si>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</si>
  <si>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</si>
  <si>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</si>
  <si>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</si>
  <si>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</si>
  <si>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</si>
  <si>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</si>
  <si>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</si>
  <si>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</si>
  <si>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</si>
  <si>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</si>
  <si>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</si>
  <si>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</si>
  <si>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</si>
  <si>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</si>
  <si>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</si>
  <si>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</si>
  <si>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</si>
  <si>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</si>
  <si>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</si>
  <si>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</si>
  <si>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</si>
  <si>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</si>
  <si>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</si>
  <si>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</si>
  <si>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</si>
  <si>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</si>
  <si>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</si>
  <si>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</si>
  <si>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</si>
  <si>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</si>
  <si>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</si>
  <si>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</si>
  <si>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</si>
  <si>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</si>
  <si>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</si>
  <si>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</si>
  <si>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</si>
  <si>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</si>
  <si>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</si>
  <si>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</si>
  <si>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</si>
  <si>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</si>
  <si>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</si>
  <si>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</si>
  <si>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</si>
  <si>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</si>
  <si>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</si>
  <si>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</si>
  <si>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</si>
  <si>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</si>
  <si>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</si>
  <si>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</si>
  <si>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</si>
  <si>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</si>
  <si>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</si>
  <si>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</si>
  <si>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</si>
  <si>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</si>
  <si>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</si>
  <si>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</si>
  <si>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</si>
  <si>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</si>
  <si>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</si>
  <si>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</si>
  <si>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</si>
  <si>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</si>
  <si>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</si>
  <si>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</si>
  <si>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</si>
  <si>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</si>
  <si>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</si>
  <si>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</si>
  <si>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</si>
  <si>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</si>
  <si>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</si>
  <si>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</si>
  <si>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</si>
  <si>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</si>
  <si>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</si>
  <si>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</si>
  <si>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</si>
  <si>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</si>
  <si>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</si>
  <si>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</si>
  <si>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</si>
  <si>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</si>
  <si>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</si>
  <si>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</si>
  <si>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</si>
  <si>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</si>
  <si>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</si>
  <si>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</si>
  <si>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</si>
  <si>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</si>
  <si>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</si>
  <si>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</si>
  <si>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</si>
  <si>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</si>
  <si>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</si>
  <si>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</si>
  <si>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</si>
  <si>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</si>
  <si>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</si>
  <si>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</si>
  <si>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</si>
  <si>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</si>
  <si>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</si>
  <si>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</si>
  <si>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</si>
  <si>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</si>
  <si>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</si>
  <si>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</si>
  <si>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</si>
  <si>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</si>
  <si>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</si>
  <si>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</si>
  <si>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</si>
  <si>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</si>
  <si>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</si>
  <si>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</si>
  <si>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</si>
  <si>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</si>
  <si>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</si>
  <si>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</si>
  <si>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</si>
  <si>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</si>
  <si>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</si>
  <si>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</si>
  <si>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</si>
  <si>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</si>
  <si>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</si>
  <si>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</si>
  <si>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</si>
  <si>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</si>
  <si>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</si>
  <si>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</si>
  <si>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</si>
  <si>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</si>
  <si>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</si>
  <si>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</si>
  <si>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</si>
  <si>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</si>
  <si>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</si>
  <si>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</si>
  <si>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</si>
  <si>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</si>
  <si>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</si>
  <si>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</si>
  <si>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</si>
  <si>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</si>
  <si>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</si>
  <si>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</si>
  <si>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</si>
  <si>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</si>
  <si>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</si>
  <si>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</si>
  <si>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</si>
  <si>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</si>
  <si>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</si>
  <si>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</si>
  <si>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</si>
  <si>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</si>
  <si>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</si>
  <si>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</si>
  <si>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</si>
  <si>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</si>
  <si>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</si>
  <si>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</si>
  <si>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</si>
  <si>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</si>
  <si>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</si>
  <si>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</si>
  <si>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</si>
  <si>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</si>
  <si>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</si>
  <si>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</si>
  <si>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</si>
  <si>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</si>
  <si>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</si>
  <si>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</si>
  <si>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</si>
  <si>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</si>
  <si>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</si>
  <si>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</si>
  <si>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</si>
  <si>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</si>
  <si>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</si>
  <si>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</si>
  <si>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</si>
  <si>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</si>
  <si>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</si>
  <si>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</si>
  <si>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</si>
  <si>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</si>
  <si>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</si>
  <si>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</si>
  <si>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</si>
  <si>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</si>
  <si>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</si>
  <si>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</si>
  <si>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</si>
  <si>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</si>
  <si>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</si>
  <si>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</si>
  <si>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</si>
  <si>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</si>
  <si>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</si>
  <si>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</si>
  <si>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</si>
  <si>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</si>
  <si>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</si>
  <si>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</si>
  <si>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</si>
  <si>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</si>
  <si>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</si>
  <si>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</si>
  <si>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</si>
  <si>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</si>
  <si>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</si>
  <si>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</si>
  <si>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</si>
  <si>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</si>
  <si>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</si>
  <si>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</si>
  <si>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</si>
  <si>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</si>
  <si>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</si>
  <si>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</si>
  <si>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</si>
  <si>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</si>
  <si>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</si>
  <si>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</si>
  <si>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</si>
  <si>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</si>
  <si>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</si>
  <si>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</si>
  <si>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</si>
  <si>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</si>
  <si>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</si>
  <si>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</si>
  <si>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</si>
  <si>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</si>
  <si>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</si>
  <si>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</si>
  <si>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</si>
  <si>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</si>
  <si>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</si>
  <si>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</si>
  <si>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</si>
  <si>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</si>
  <si>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</si>
  <si>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</si>
  <si>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</si>
  <si>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</si>
  <si>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</si>
  <si>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</si>
  <si>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</si>
  <si>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</si>
  <si>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</si>
  <si>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</si>
  <si>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</si>
  <si>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</si>
  <si>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</si>
  <si>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</si>
  <si>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</si>
  <si>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</si>
  <si>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</si>
  <si>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</si>
  <si>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</si>
  <si>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</si>
  <si>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</si>
  <si>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</si>
  <si>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</si>
  <si>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</si>
  <si>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</si>
  <si>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</si>
  <si>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</si>
  <si>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</si>
  <si>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</si>
  <si>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</si>
  <si>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</si>
  <si>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</si>
  <si>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</si>
  <si>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</si>
  <si>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</si>
  <si>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</si>
  <si>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</si>
  <si>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</si>
  <si>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</si>
  <si>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</si>
  <si>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</si>
  <si>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</si>
  <si>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</si>
  <si>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</si>
  <si>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</si>
  <si>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</si>
  <si>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</si>
  <si>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</si>
  <si>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</si>
  <si>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</si>
  <si>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</si>
  <si>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</si>
  <si>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</si>
  <si>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</si>
  <si>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</si>
  <si>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</si>
  <si>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</si>
  <si>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</si>
  <si>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</si>
  <si>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</si>
  <si>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</si>
  <si>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</si>
  <si>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</si>
  <si>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</si>
  <si>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</si>
  <si>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</si>
  <si>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</si>
  <si>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</si>
  <si>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</si>
  <si>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</si>
  <si>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</si>
  <si>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</si>
  <si>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</si>
  <si>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</si>
  <si>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</si>
  <si>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</si>
  <si>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</si>
  <si>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</si>
  <si>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</si>
  <si>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</si>
  <si>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</si>
  <si>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</si>
  <si>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</si>
  <si>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</si>
  <si>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</si>
  <si>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</si>
  <si>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</si>
  <si>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</si>
  <si>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</si>
  <si>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</si>
  <si>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</si>
  <si>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</si>
  <si>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</si>
  <si>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</si>
  <si>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</si>
  <si>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</si>
  <si>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</si>
  <si>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</si>
  <si>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</si>
  <si>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</si>
  <si>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</si>
  <si>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</si>
  <si>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</si>
  <si>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</si>
  <si>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</si>
  <si>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</si>
  <si>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</si>
  <si>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</si>
  <si>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</si>
  <si>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</si>
  <si>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</si>
  <si>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</si>
  <si>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</si>
  <si>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</si>
  <si>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</si>
  <si>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</si>
  <si>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</si>
  <si>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</si>
  <si>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</si>
  <si>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</si>
  <si>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</si>
  <si>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</si>
  <si>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</si>
  <si>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</si>
  <si>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</si>
  <si>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</si>
  <si>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</si>
  <si>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</si>
  <si>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</si>
  <si>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</si>
  <si>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</si>
  <si>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</si>
  <si>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</si>
  <si>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</si>
  <si>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</si>
  <si>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</si>
  <si>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</si>
  <si>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</si>
  <si>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</si>
  <si>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</si>
  <si>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</si>
  <si>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</si>
  <si>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</si>
  <si>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</si>
  <si>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</si>
  <si>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</si>
  <si>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</si>
  <si>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</si>
  <si>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</si>
  <si>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</si>
  <si>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</si>
  <si>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</si>
  <si>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</si>
  <si>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</si>
  <si>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</si>
  <si>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</si>
  <si>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</si>
  <si>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</si>
  <si>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</si>
  <si>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</si>
  <si>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</si>
  <si>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</si>
  <si>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</si>
  <si>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</si>
  <si>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</si>
  <si>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</si>
  <si>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</si>
  <si>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</si>
  <si>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</si>
  <si>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</si>
  <si>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</si>
  <si>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</si>
  <si>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</si>
  <si>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</si>
  <si>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</si>
  <si>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</si>
  <si>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</si>
  <si>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</si>
  <si>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</si>
  <si>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</si>
  <si>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</si>
  <si>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</si>
  <si>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</si>
  <si>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</si>
  <si>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</si>
  <si>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</si>
  <si>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</si>
  <si>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</si>
  <si>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</si>
  <si>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</si>
  <si>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</si>
  <si>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</si>
  <si>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</si>
  <si>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</si>
  <si>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</si>
  <si>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</si>
  <si>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</si>
  <si>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</si>
  <si>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</si>
  <si>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</si>
  <si>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</si>
  <si>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</si>
  <si>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</si>
  <si>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</si>
  <si>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</si>
  <si>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</si>
  <si>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</si>
  <si>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</si>
  <si>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</si>
  <si>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</si>
  <si>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</si>
  <si>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</si>
  <si>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</si>
  <si>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</si>
  <si>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</si>
  <si>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</si>
  <si>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</si>
  <si>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</si>
  <si>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</si>
  <si>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</si>
  <si>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</si>
  <si>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</si>
  <si>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</si>
  <si>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</si>
  <si>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</si>
  <si>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</si>
  <si>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</si>
  <si>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</si>
  <si>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</si>
  <si>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</si>
  <si>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</si>
  <si>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</si>
  <si>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</si>
  <si>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</si>
  <si>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</si>
  <si>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</si>
  <si>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</si>
  <si>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</si>
  <si>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</si>
  <si>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</si>
  <si>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</si>
  <si>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</si>
  <si>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</si>
  <si>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</si>
  <si>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</si>
  <si>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</si>
  <si>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</si>
  <si>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</si>
  <si>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</si>
  <si>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</si>
  <si>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</si>
  <si>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</si>
  <si>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</si>
  <si>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</si>
  <si>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</si>
  <si>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</si>
  <si>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</si>
  <si>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</si>
  <si>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</si>
  <si>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</si>
  <si>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</si>
  <si>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</si>
  <si>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</si>
  <si>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</si>
  <si>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</si>
  <si>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</si>
  <si>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</si>
  <si>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</si>
  <si>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</si>
  <si>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</si>
  <si>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</si>
  <si>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</si>
  <si>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</si>
  <si>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</si>
  <si>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</si>
  <si>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</si>
  <si>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</si>
  <si>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</si>
  <si>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</si>
  <si>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</si>
  <si>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</si>
  <si>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</si>
  <si>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</si>
  <si>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</si>
  <si>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</si>
  <si>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</si>
  <si>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</si>
  <si>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</si>
  <si>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</si>
  <si>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</si>
  <si>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</si>
  <si>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</si>
  <si>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</si>
  <si>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</si>
  <si>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</si>
  <si>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</si>
  <si>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</si>
  <si>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</si>
  <si>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</si>
  <si>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</si>
  <si>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</si>
  <si>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</si>
  <si>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</si>
  <si>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</si>
  <si>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</si>
  <si>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</si>
  <si>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</si>
  <si>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</si>
  <si>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</si>
  <si>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</si>
  <si>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</si>
  <si>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</si>
  <si>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</si>
  <si>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</si>
  <si>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</si>
  <si>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</si>
  <si>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</si>
  <si>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</si>
  <si>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</si>
  <si>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</si>
  <si>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</si>
  <si>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</si>
  <si>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</si>
  <si>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</si>
  <si>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</si>
  <si>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</si>
  <si>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</si>
  <si>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</si>
  <si>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</si>
  <si>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</si>
  <si>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</si>
  <si>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</si>
  <si>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</si>
  <si>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</si>
  <si>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</si>
  <si>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</si>
  <si>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</si>
  <si>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</si>
  <si>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</si>
  <si>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</si>
  <si>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</si>
  <si>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</si>
  <si>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</si>
  <si>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</si>
  <si>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</si>
  <si>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</si>
  <si>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</si>
  <si>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</si>
  <si>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</si>
  <si>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</si>
  <si>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</si>
  <si>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</si>
  <si>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</si>
  <si>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</si>
  <si>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</si>
  <si>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</si>
  <si>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</si>
  <si>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</si>
  <si>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</si>
  <si>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</si>
  <si>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</si>
  <si>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</si>
  <si>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</si>
  <si>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</si>
  <si>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</si>
  <si>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</si>
  <si>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</si>
  <si>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</si>
  <si>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</si>
  <si>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</si>
  <si>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</si>
  <si>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</si>
  <si>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</si>
  <si>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</si>
  <si>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</si>
  <si>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</si>
  <si>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</si>
  <si>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</si>
  <si>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</si>
  <si>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</si>
  <si>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</si>
  <si>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</si>
  <si>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</si>
  <si>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</si>
  <si>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</si>
  <si>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</si>
  <si>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</si>
  <si>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</si>
  <si>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</si>
  <si>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</si>
  <si>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</si>
  <si>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</si>
  <si>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</si>
  <si>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</si>
  <si>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</si>
  <si>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</si>
  <si>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</si>
  <si>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</si>
  <si>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</si>
  <si>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</si>
  <si>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</si>
  <si>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</si>
  <si>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</si>
  <si>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</si>
  <si>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</si>
  <si>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</si>
  <si>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</si>
  <si>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</si>
  <si>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</si>
  <si>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</si>
  <si>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</si>
  <si>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</si>
  <si>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</si>
  <si>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</si>
  <si>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</si>
  <si>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</si>
  <si>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</si>
  <si>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</si>
  <si>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</si>
  <si>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</si>
  <si>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</si>
  <si>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</si>
  <si>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</si>
  <si>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</si>
  <si>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</si>
  <si>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</si>
  <si>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</si>
  <si>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</si>
  <si>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</si>
  <si>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</si>
  <si>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</si>
  <si>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</si>
  <si>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</si>
  <si>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</si>
  <si>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</si>
  <si>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</si>
  <si>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</si>
  <si>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</si>
  <si>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</si>
  <si>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</si>
  <si>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</si>
  <si>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</si>
  <si>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</si>
  <si>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</si>
  <si>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</si>
  <si>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</si>
  <si>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</si>
  <si>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</si>
  <si>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</si>
  <si>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</si>
  <si>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</si>
  <si>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</si>
  <si>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</si>
  <si>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</si>
  <si>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</si>
  <si>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</si>
  <si>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</si>
  <si>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</si>
  <si>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</si>
  <si>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</si>
  <si>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</si>
  <si>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</si>
  <si>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</si>
  <si>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</si>
  <si>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</si>
  <si>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</si>
  <si>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</si>
  <si>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</si>
  <si>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</si>
  <si>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</si>
  <si>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</si>
  <si>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</si>
  <si>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</si>
  <si>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</si>
  <si>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</si>
  <si>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</si>
  <si>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</si>
  <si>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</si>
  <si>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</si>
  <si>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</si>
  <si>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</si>
  <si>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</si>
  <si>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</si>
  <si>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</si>
  <si>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</si>
  <si>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</si>
  <si>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</si>
  <si>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</si>
  <si>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</si>
  <si>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</si>
  <si>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</si>
  <si>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</si>
  <si>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</si>
  <si>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</si>
  <si>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</si>
  <si>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</si>
  <si>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</si>
  <si>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</si>
  <si>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</si>
  <si>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</si>
  <si>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</si>
  <si>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</si>
  <si>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</si>
  <si>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</si>
  <si>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</si>
  <si>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</si>
  <si>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</si>
  <si>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</si>
  <si>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</si>
  <si>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</si>
  <si>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</si>
  <si>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</si>
  <si>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</si>
  <si>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</si>
  <si>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</si>
  <si>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</si>
  <si>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</si>
  <si>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</si>
  <si>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</si>
  <si>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</si>
  <si>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</si>
  <si>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</si>
  <si>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</si>
  <si>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</si>
  <si>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</si>
  <si>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</si>
  <si>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</si>
  <si>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</si>
  <si>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</si>
  <si>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</si>
  <si>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</si>
  <si>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</si>
  <si>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</si>
  <si>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</si>
  <si>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</si>
  <si>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</si>
  <si>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</si>
  <si>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</si>
  <si>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</si>
  <si>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</si>
  <si>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</si>
  <si>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</si>
  <si>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</si>
  <si>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</si>
  <si>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</si>
  <si>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</si>
  <si>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</si>
  <si>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</si>
  <si>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</si>
  <si>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</si>
  <si>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</si>
  <si>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</si>
  <si>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</si>
  <si>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</si>
  <si>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</si>
  <si>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</si>
  <si>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</si>
  <si>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</si>
  <si>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</si>
  <si>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</si>
  <si>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</si>
  <si>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</si>
  <si>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</si>
  <si>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</si>
  <si>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</si>
  <si>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</si>
  <si>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</si>
  <si>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</si>
  <si>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</si>
  <si>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</si>
  <si>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</si>
  <si>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</si>
  <si>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</si>
  <si>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</si>
  <si>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</si>
  <si>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</si>
  <si>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</si>
  <si>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</si>
  <si>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</si>
  <si>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</si>
  <si>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</si>
  <si>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</si>
  <si>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</si>
  <si>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</si>
  <si>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</si>
  <si>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</si>
  <si>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</si>
  <si>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</si>
  <si>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</si>
  <si>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</si>
  <si>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</si>
  <si>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</si>
  <si>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</si>
  <si>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</si>
  <si>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</si>
  <si>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</si>
  <si>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</si>
  <si>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</si>
  <si>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</si>
  <si>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</si>
  <si>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</si>
  <si>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</si>
  <si>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</si>
  <si>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</si>
  <si>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</si>
  <si>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</si>
  <si>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</si>
  <si>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</si>
  <si>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</si>
  <si>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</si>
  <si>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</si>
  <si>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</si>
  <si>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</si>
  <si>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</si>
  <si>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</si>
  <si>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</si>
  <si>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</si>
  <si>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</si>
  <si>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</si>
  <si>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</si>
  <si>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</si>
  <si>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</si>
  <si>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</si>
  <si>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</si>
  <si>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</si>
  <si>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</si>
  <si>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</si>
  <si>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</si>
  <si>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</si>
  <si>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</si>
  <si>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</si>
  <si>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</si>
  <si>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</si>
  <si>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</si>
  <si>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</si>
  <si>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</si>
  <si>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</si>
  <si>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</si>
  <si>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</si>
  <si>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</si>
  <si>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</si>
  <si>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</si>
  <si>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</si>
  <si>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</si>
  <si>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</si>
  <si>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</si>
  <si>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</si>
  <si>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</si>
  <si>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</si>
  <si>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</si>
  <si>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</si>
  <si>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</si>
  <si>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</si>
  <si>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</si>
  <si>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</si>
  <si>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</si>
  <si>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</si>
  <si>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</si>
  <si>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</si>
  <si>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</si>
  <si>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</si>
  <si>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</si>
  <si>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</si>
  <si>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</si>
  <si>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</si>
  <si>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</si>
  <si>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</si>
  <si>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</si>
  <si>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</si>
  <si>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</si>
  <si>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</si>
  <si>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</si>
  <si>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</si>
  <si>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</si>
  <si>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</si>
  <si>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</si>
  <si>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</si>
  <si>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</si>
  <si>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</si>
  <si>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</si>
  <si>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</si>
  <si>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</si>
  <si>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</si>
  <si>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</si>
  <si>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</si>
  <si>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</si>
  <si>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</si>
  <si>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</si>
  <si>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</si>
  <si>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</si>
  <si>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</si>
  <si>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</si>
  <si>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</si>
  <si>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</si>
  <si>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</si>
  <si>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</si>
  <si>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</si>
  <si>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</si>
  <si>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</si>
  <si>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</si>
  <si>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</si>
  <si>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</si>
  <si>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</si>
  <si>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</si>
  <si>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</si>
  <si>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</si>
  <si>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</si>
  <si>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</si>
  <si>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</si>
  <si>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</si>
  <si>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</si>
  <si>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</si>
  <si>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</si>
  <si>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</si>
  <si>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</si>
  <si>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</si>
  <si>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</si>
  <si>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</si>
  <si>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</si>
  <si>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</si>
  <si>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</si>
  <si>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</si>
  <si>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</si>
  <si>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</si>
  <si>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</si>
  <si>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</si>
  <si>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</si>
  <si>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</si>
  <si>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</si>
  <si>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</si>
  <si>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</si>
  <si>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</si>
  <si>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</si>
  <si>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</si>
  <si>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</si>
  <si>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</si>
  <si>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</si>
  <si>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</si>
  <si>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</si>
  <si>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</si>
  <si>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</si>
  <si>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</si>
  <si>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</si>
  <si>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</si>
  <si>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</si>
  <si>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</si>
  <si>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</si>
  <si>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</si>
  <si>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</si>
  <si>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</si>
  <si>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</si>
  <si>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</si>
  <si>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</si>
  <si>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</si>
  <si>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</si>
  <si>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</si>
  <si>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</si>
  <si>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</si>
  <si>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</si>
  <si>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</si>
  <si>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</si>
  <si>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</si>
  <si>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</si>
  <si>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</si>
  <si>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</si>
  <si>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</si>
  <si>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</si>
  <si>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</si>
  <si>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</si>
  <si>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</si>
  <si>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</si>
  <si>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</si>
  <si>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</si>
  <si>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</si>
  <si>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</si>
  <si>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</si>
  <si>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</si>
  <si>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</si>
  <si>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</si>
  <si>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</si>
  <si>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</si>
  <si>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</si>
  <si>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</si>
  <si>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</si>
  <si>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</si>
  <si>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</si>
  <si>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</si>
  <si>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</si>
  <si>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</si>
  <si>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</si>
  <si>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</si>
  <si>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</si>
  <si>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</si>
  <si>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</si>
  <si>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</si>
  <si>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</si>
  <si>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</si>
  <si>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</si>
  <si>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</si>
  <si>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</si>
  <si>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</si>
  <si>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</si>
  <si>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</si>
  <si>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</si>
  <si>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</si>
  <si>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</si>
  <si>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</si>
  <si>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</si>
  <si>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</si>
  <si>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</si>
  <si>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</si>
  <si>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</si>
  <si>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</si>
  <si>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</si>
  <si>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</si>
  <si>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</si>
  <si>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</si>
  <si>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</si>
  <si>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</si>
  <si>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</si>
  <si>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</si>
  <si>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</si>
  <si>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</si>
  <si>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</si>
  <si>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</si>
  <si>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</si>
  <si>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</si>
  <si>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</si>
  <si>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</si>
  <si>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</si>
  <si>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</si>
  <si>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</si>
  <si>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</si>
  <si>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</si>
  <si>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</si>
  <si>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</si>
  <si>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</si>
  <si>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</si>
  <si>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</si>
  <si>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</si>
  <si>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</si>
  <si>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</si>
  <si>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</si>
  <si>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</si>
  <si>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</si>
  <si>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</si>
  <si>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</si>
  <si>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</si>
  <si>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</si>
  <si>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</si>
  <si>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</si>
  <si>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</si>
  <si>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</si>
  <si>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</si>
  <si>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</si>
  <si>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</si>
  <si>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</si>
  <si>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</si>
  <si>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</si>
  <si>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</si>
  <si>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</si>
  <si>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</si>
  <si>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</si>
  <si>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</si>
  <si>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</si>
  <si>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</si>
  <si>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</si>
  <si>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</si>
  <si>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</si>
  <si>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</si>
  <si>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</si>
  <si>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</si>
  <si>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</si>
  <si>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</si>
  <si>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</si>
  <si>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</si>
  <si>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</si>
  <si>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</si>
  <si>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</si>
  <si>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</si>
  <si>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</si>
  <si>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</si>
  <si>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</si>
  <si>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</si>
  <si>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</si>
  <si>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</si>
  <si>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</si>
  <si>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</si>
  <si>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</si>
  <si>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</si>
  <si>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</si>
  <si>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</si>
  <si>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</si>
  <si>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</si>
  <si>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</si>
  <si>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</si>
  <si>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</si>
  <si>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</si>
  <si>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</si>
  <si>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</si>
  <si>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</si>
  <si>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</si>
  <si>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</si>
  <si>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</si>
  <si>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</si>
  <si>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</si>
  <si>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</si>
  <si>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</si>
  <si>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</si>
  <si>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</si>
  <si>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</si>
  <si>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</si>
  <si>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</si>
  <si>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</si>
  <si>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</si>
  <si>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</si>
  <si>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</si>
  <si>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</si>
  <si>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</si>
  <si>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</si>
  <si>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</si>
  <si>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</si>
  <si>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</si>
  <si>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</si>
  <si>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</si>
  <si>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</si>
  <si>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</si>
  <si>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</si>
  <si>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</si>
  <si>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</si>
  <si>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</si>
  <si>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</si>
  <si>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</si>
  <si>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</si>
  <si>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</si>
  <si>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</si>
  <si>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</si>
  <si>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</si>
  <si>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</si>
  <si>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</si>
  <si>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</si>
  <si>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</si>
  <si>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</si>
  <si>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</si>
  <si>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</si>
  <si>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</si>
  <si>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</si>
  <si>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</si>
  <si>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</si>
  <si>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</si>
  <si>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</si>
  <si>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</si>
  <si>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</si>
  <si>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</si>
  <si>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</si>
  <si>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</si>
  <si>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</si>
  <si>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</si>
  <si>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</si>
  <si>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</si>
  <si>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</si>
  <si>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</si>
  <si>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</si>
  <si>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</si>
  <si>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</si>
  <si>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</si>
  <si>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</si>
  <si>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</si>
  <si>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</si>
  <si>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</si>
  <si>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</si>
  <si>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</si>
  <si>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</si>
  <si>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</si>
  <si>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</si>
  <si>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</si>
  <si>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</si>
  <si>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</si>
  <si>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</si>
  <si>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</si>
  <si>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</si>
  <si>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</si>
  <si>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</si>
  <si>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</si>
  <si>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</si>
  <si>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</si>
  <si>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</si>
  <si>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</si>
  <si>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</si>
  <si>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</si>
  <si>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</si>
  <si>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</si>
  <si>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</si>
  <si>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</si>
  <si>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</si>
  <si>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</si>
  <si>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</si>
  <si>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</si>
  <si>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</si>
  <si>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</si>
  <si>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</si>
  <si>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</si>
  <si>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</si>
  <si>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</si>
  <si>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</si>
  <si>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</si>
  <si>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</si>
  <si>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</si>
  <si>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</si>
  <si>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</si>
  <si>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</si>
  <si>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</si>
  <si>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</si>
  <si>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</si>
  <si>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</si>
  <si>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</si>
  <si>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</si>
  <si>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</si>
  <si>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</si>
  <si>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</si>
  <si>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</si>
  <si>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</si>
  <si>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</si>
  <si>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</si>
  <si>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</si>
  <si>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</si>
  <si>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</si>
  <si>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</si>
  <si>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</si>
  <si>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</si>
  <si>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</si>
  <si>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</si>
  <si>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</si>
  <si>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</si>
  <si>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</si>
  <si>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</si>
  <si>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</si>
  <si>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</si>
  <si>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</si>
  <si>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</si>
  <si>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</si>
  <si>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</si>
  <si>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</si>
  <si>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</si>
  <si>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</si>
  <si>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</si>
  <si>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</si>
  <si>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</si>
  <si>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</si>
  <si>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</si>
  <si>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</si>
  <si>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</si>
  <si>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</si>
  <si>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</si>
  <si>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</si>
  <si>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</si>
  <si>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</si>
  <si>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</si>
  <si>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</si>
  <si>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</si>
  <si>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</si>
  <si>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</si>
  <si>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</si>
  <si>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</si>
  <si>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</si>
  <si>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</si>
  <si>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</si>
  <si>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</si>
  <si>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</si>
  <si>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</si>
  <si>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</si>
  <si>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</si>
  <si>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</si>
  <si>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</si>
  <si>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</si>
  <si>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</si>
  <si>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</si>
  <si>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</si>
  <si>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</si>
  <si>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</si>
  <si>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</si>
  <si>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</si>
  <si>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</si>
  <si>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</si>
  <si>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</si>
  <si>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</si>
  <si>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</si>
  <si>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</si>
  <si>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</si>
  <si>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</si>
  <si>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</si>
  <si>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</si>
  <si>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</si>
  <si>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</si>
  <si>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</si>
  <si>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</si>
  <si>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</si>
  <si>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</si>
  <si>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</si>
  <si>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</si>
  <si>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</si>
  <si>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</si>
  <si>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</si>
  <si>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</si>
  <si>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</si>
  <si>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</si>
  <si>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</si>
  <si>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</si>
  <si>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</si>
  <si>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</si>
  <si>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</si>
  <si>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</si>
  <si>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</si>
  <si>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</si>
  <si>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</si>
  <si>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</si>
  <si>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</si>
  <si>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</si>
  <si>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</si>
  <si>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</si>
  <si>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</si>
  <si>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</si>
  <si>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</si>
  <si>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</si>
  <si>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</si>
  <si>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</si>
  <si>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</si>
  <si>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</si>
  <si>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</si>
  <si>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</si>
  <si>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</si>
  <si>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</si>
  <si>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</si>
  <si>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</si>
  <si>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</si>
  <si>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</si>
  <si>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</si>
  <si>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</si>
  <si>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</si>
  <si>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</si>
  <si>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</si>
  <si>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</si>
  <si>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</si>
  <si>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</si>
  <si>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</si>
  <si>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</si>
  <si>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</si>
  <si>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</si>
  <si>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</si>
  <si>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</si>
  <si>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</si>
  <si>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</si>
  <si>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</si>
  <si>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</si>
  <si>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</si>
  <si>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</si>
  <si>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</si>
  <si>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</si>
  <si>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</si>
  <si>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</si>
  <si>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</si>
  <si>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</si>
  <si>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</si>
  <si>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</si>
  <si>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</si>
  <si>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</si>
  <si>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</si>
  <si>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</si>
  <si>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</si>
  <si>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</si>
  <si>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</si>
  <si>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</si>
  <si>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</si>
  <si>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</si>
  <si>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</si>
  <si>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</si>
  <si>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</si>
  <si>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</si>
  <si>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</si>
  <si>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</si>
  <si>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</si>
  <si>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</si>
  <si>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</si>
  <si>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</si>
  <si>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</si>
  <si>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</si>
  <si>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</si>
  <si>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</si>
  <si>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</si>
  <si>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</si>
  <si>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</si>
  <si>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</si>
  <si>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</si>
  <si>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</si>
  <si>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</si>
  <si>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</si>
  <si>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</si>
  <si>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</si>
  <si>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</si>
  <si>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</si>
  <si>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</si>
  <si>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</si>
  <si>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</si>
  <si>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</si>
  <si>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</si>
  <si>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</si>
  <si>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</si>
  <si>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</si>
  <si>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</si>
  <si>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</si>
  <si>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</si>
  <si>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</si>
  <si>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</si>
  <si>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</si>
  <si>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</si>
  <si>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</si>
  <si>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</si>
  <si>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</si>
  <si>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</si>
  <si>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</si>
  <si>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</si>
  <si>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</si>
  <si>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</si>
  <si>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</si>
  <si>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</si>
  <si>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</si>
  <si>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</si>
  <si>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</si>
  <si>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</si>
  <si>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</si>
  <si>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</si>
  <si>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</si>
  <si>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</si>
  <si>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</si>
  <si>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</si>
  <si>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</si>
  <si>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</si>
  <si>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</si>
  <si>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</si>
  <si>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</si>
  <si>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</si>
  <si>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</si>
  <si>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</si>
  <si>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</si>
  <si>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</si>
  <si>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</si>
  <si>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</si>
  <si>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</si>
  <si>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</si>
  <si>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</si>
  <si>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</si>
  <si>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</si>
  <si>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</si>
  <si>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</si>
  <si>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</si>
  <si>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</si>
  <si>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</si>
  <si>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</si>
  <si>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</si>
  <si>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</si>
  <si>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</si>
  <si>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</si>
  <si>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</si>
  <si>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</si>
  <si>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</si>
  <si>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</si>
  <si>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</si>
  <si>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</si>
  <si>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</si>
  <si>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</si>
  <si>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</si>
  <si>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</si>
  <si>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</si>
  <si>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</si>
  <si>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</si>
  <si>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</si>
  <si>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</si>
  <si>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</si>
  <si>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</si>
  <si>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</si>
  <si>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</si>
  <si>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</si>
  <si>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</si>
  <si>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</si>
  <si>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</si>
  <si>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</si>
  <si>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</si>
  <si>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</si>
  <si>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</si>
  <si>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</si>
  <si>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</si>
  <si>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</si>
  <si>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</si>
  <si>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</si>
  <si>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</si>
  <si>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</si>
  <si>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</si>
  <si>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</si>
  <si>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</si>
  <si>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</si>
  <si>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</si>
  <si>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</si>
  <si>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</si>
  <si>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</si>
  <si>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</si>
  <si>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</si>
  <si>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</si>
  <si>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</si>
  <si>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</si>
  <si>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</si>
  <si>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</si>
  <si>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</si>
  <si>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</si>
  <si>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</si>
  <si>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</si>
  <si>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</si>
  <si>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</si>
  <si>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</si>
  <si>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</si>
  <si>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</si>
  <si>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</si>
  <si>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</si>
  <si>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</si>
  <si>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</si>
  <si>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</si>
  <si>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</si>
  <si>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</si>
  <si>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</si>
  <si>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</si>
  <si>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</si>
  <si>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</si>
  <si>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</si>
  <si>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</si>
  <si>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</si>
  <si>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</si>
  <si>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</si>
  <si>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</si>
  <si>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</si>
  <si>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</si>
  <si>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</si>
  <si>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</si>
  <si>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</si>
  <si>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</si>
  <si>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</si>
  <si>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</si>
  <si>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</si>
  <si>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</si>
  <si>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</si>
  <si>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</si>
  <si>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</si>
  <si>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</si>
  <si>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</si>
  <si>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</si>
  <si>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</si>
  <si>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</si>
  <si>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</si>
  <si>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</si>
  <si>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</si>
  <si>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</si>
  <si>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</si>
  <si>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</si>
  <si>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</si>
  <si>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</si>
  <si>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</si>
  <si>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</si>
  <si>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</si>
  <si>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</si>
  <si>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</si>
  <si>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</si>
  <si>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</si>
  <si>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</si>
  <si>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</si>
  <si>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</si>
  <si>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</si>
  <si>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</si>
  <si>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</si>
  <si>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</si>
  <si>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</si>
  <si>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</si>
  <si>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</si>
  <si>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</si>
  <si>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</si>
  <si>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</si>
  <si>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</si>
  <si>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</si>
  <si>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</si>
  <si>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</si>
  <si>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</si>
  <si>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</si>
  <si>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</si>
  <si>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</si>
  <si>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</si>
  <si>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</si>
  <si>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</si>
  <si>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</si>
  <si>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</si>
  <si>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</si>
  <si>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</si>
  <si>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</si>
  <si>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</si>
  <si>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</si>
  <si>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</si>
  <si>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</si>
  <si>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</si>
  <si>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</si>
  <si>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</si>
  <si>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</si>
  <si>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</si>
  <si>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</si>
  <si>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</si>
  <si>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</si>
  <si>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</si>
  <si>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</si>
  <si>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</si>
  <si>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</si>
  <si>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</si>
  <si>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</si>
  <si>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</si>
  <si>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</si>
  <si>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</si>
  <si>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</si>
  <si>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</si>
  <si>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</si>
  <si>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</si>
  <si>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</si>
  <si>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</si>
  <si>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</si>
  <si>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</si>
  <si>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</si>
  <si>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</si>
  <si>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</si>
  <si>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</si>
  <si>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</si>
  <si>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</si>
  <si>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</si>
  <si>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</si>
  <si>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</si>
  <si>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</si>
  <si>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</si>
  <si>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</si>
  <si>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</si>
  <si>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</si>
  <si>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</si>
  <si>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</si>
  <si>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</si>
  <si>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</si>
  <si>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</si>
  <si>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</si>
  <si>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</si>
  <si>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</si>
  <si>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</si>
  <si>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</si>
  <si>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</si>
  <si>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</si>
  <si>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</si>
  <si>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</si>
  <si>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</si>
  <si>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</si>
  <si>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</si>
  <si>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</si>
  <si>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</si>
  <si>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</si>
  <si>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</si>
  <si>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</si>
  <si>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</si>
  <si>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</si>
  <si>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</si>
  <si>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</si>
  <si>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</si>
  <si>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</si>
  <si>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</si>
  <si>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</si>
  <si>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</si>
  <si>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</si>
  <si>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</si>
  <si>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</si>
  <si>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</si>
  <si>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</si>
  <si>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</si>
  <si>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</si>
  <si>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</si>
  <si>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</si>
  <si>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</si>
  <si>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</si>
  <si>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</si>
  <si>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</si>
  <si>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</si>
  <si>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</si>
  <si>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</si>
  <si>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</si>
  <si>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</si>
  <si>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</si>
  <si>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</si>
  <si>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</si>
  <si>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</si>
  <si>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</si>
  <si>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</si>
  <si>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</si>
  <si>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</si>
  <si>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</si>
  <si>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</si>
  <si>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</si>
  <si>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</si>
  <si>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</si>
  <si>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</si>
  <si>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</si>
  <si>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</si>
  <si>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</si>
  <si>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</si>
  <si>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</si>
  <si>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</si>
  <si>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</si>
  <si>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</si>
  <si>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</si>
  <si>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</si>
  <si>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</si>
  <si>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</si>
  <si>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</si>
  <si>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</si>
  <si>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</si>
  <si>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</si>
  <si>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</si>
  <si>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</si>
  <si>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</si>
  <si>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</si>
  <si>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</si>
  <si>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</si>
  <si>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</si>
  <si>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</si>
  <si>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</si>
  <si>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</si>
  <si>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</si>
  <si>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</si>
  <si>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</si>
  <si>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</si>
  <si>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</si>
  <si>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</si>
  <si>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</si>
  <si>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</si>
  <si>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</si>
  <si>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</si>
  <si>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</si>
  <si>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</si>
  <si>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</si>
  <si>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</si>
  <si>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</si>
  <si>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</si>
  <si>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</si>
  <si>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</si>
  <si>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</si>
  <si>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</si>
  <si>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</si>
  <si>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</si>
  <si>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</si>
  <si>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</si>
  <si>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</si>
  <si>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</si>
  <si>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</si>
  <si>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</si>
  <si>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</si>
  <si>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</si>
  <si>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</si>
  <si>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</si>
  <si>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</si>
  <si>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</si>
  <si>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</si>
  <si>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</si>
  <si>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</si>
  <si>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</si>
  <si>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</si>
  <si>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</si>
  <si>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</si>
  <si>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</si>
  <si>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</si>
  <si>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</si>
  <si>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</si>
  <si>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</si>
  <si>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</si>
  <si>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</si>
  <si>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</si>
  <si>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</si>
  <si>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</si>
  <si>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</si>
  <si>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</si>
  <si>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</si>
  <si>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</si>
  <si>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</si>
  <si>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</si>
  <si>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</si>
  <si>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</si>
  <si>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</si>
  <si>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</si>
  <si>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</si>
  <si>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</si>
  <si>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</si>
  <si>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</si>
  <si>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</si>
  <si>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</si>
  <si>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</si>
  <si>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</si>
  <si>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</si>
  <si>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</si>
  <si>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</si>
  <si>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</si>
  <si>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</si>
  <si>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</si>
  <si>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</si>
  <si>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</si>
  <si>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</si>
  <si>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</si>
  <si>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</si>
  <si>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</si>
  <si>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</si>
  <si>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</si>
  <si>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</si>
  <si>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</si>
  <si>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</si>
  <si>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</si>
  <si>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</si>
  <si>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</si>
  <si>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</si>
  <si>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</si>
  <si>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</si>
  <si>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</si>
  <si>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</si>
  <si>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</si>
  <si>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</si>
  <si>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</si>
  <si>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</si>
  <si>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</si>
  <si>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</si>
  <si>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</si>
  <si>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</si>
  <si>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</si>
  <si>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</si>
  <si>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</si>
  <si>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</si>
  <si>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</si>
  <si>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</si>
  <si>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</si>
  <si>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</si>
  <si>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</si>
  <si>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</si>
  <si>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</si>
  <si>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</si>
  <si>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</si>
  <si>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</si>
  <si>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</si>
  <si>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</si>
  <si>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</si>
  <si>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</si>
  <si>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</si>
  <si>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</si>
  <si>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</si>
  <si>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</si>
  <si>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</si>
  <si>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</si>
  <si>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</si>
  <si>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</si>
  <si>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</si>
  <si>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</si>
  <si>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</si>
  <si>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</si>
  <si>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</si>
  <si>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</si>
  <si>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</si>
  <si>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</si>
  <si>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</si>
  <si>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</si>
  <si>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</si>
  <si>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</si>
  <si>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</si>
  <si>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</si>
  <si>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</si>
  <si>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</si>
  <si>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</si>
  <si>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</si>
  <si>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</si>
  <si>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</si>
  <si>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</si>
  <si>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</si>
  <si>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</si>
  <si>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</si>
  <si>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</si>
  <si>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</si>
  <si>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</si>
  <si>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</si>
  <si>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</si>
  <si>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</si>
  <si>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</si>
  <si>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</si>
  <si>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</si>
  <si>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</si>
  <si>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</si>
  <si>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</si>
  <si>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</si>
  <si>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</si>
  <si>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</si>
  <si>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</si>
  <si>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</si>
  <si>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</si>
  <si>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</si>
  <si>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</si>
  <si>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</si>
  <si>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</si>
  <si>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</si>
  <si>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</si>
  <si>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</si>
  <si>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</si>
  <si>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</si>
  <si>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</si>
  <si>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</si>
  <si>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</si>
  <si>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</si>
  <si>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</si>
  <si>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</si>
  <si>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</si>
  <si>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</si>
  <si>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</si>
  <si>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</si>
  <si>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</si>
  <si>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</si>
  <si>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</si>
  <si>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</si>
  <si>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</si>
  <si>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</si>
  <si>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</si>
  <si>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</si>
  <si>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</si>
  <si>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</si>
  <si>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</si>
  <si>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</si>
  <si>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</si>
  <si>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</si>
  <si>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</si>
  <si>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</si>
  <si>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</si>
  <si>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</si>
  <si>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</si>
  <si>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</si>
  <si>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</si>
  <si>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</si>
  <si>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</si>
  <si>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</si>
  <si>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</si>
  <si>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</si>
  <si>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</si>
  <si>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</si>
  <si>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</si>
  <si>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</si>
  <si>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</si>
  <si>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</si>
  <si>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</si>
  <si>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</si>
  <si>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</si>
  <si>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</si>
  <si>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</si>
  <si>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</si>
  <si>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</si>
  <si>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</si>
  <si>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</si>
  <si>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</si>
  <si>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</si>
  <si>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</si>
  <si>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</si>
  <si>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</si>
  <si>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</si>
  <si>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</si>
  <si>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</si>
  <si>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</si>
  <si>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</si>
  <si>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</si>
  <si>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</si>
  <si>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</si>
  <si>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</si>
  <si>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</si>
  <si>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</si>
  <si>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</si>
  <si>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</si>
  <si>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</si>
  <si>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</si>
  <si>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</si>
  <si>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</si>
  <si>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</si>
  <si>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</si>
  <si>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</si>
  <si>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</si>
  <si>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</si>
  <si>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</si>
  <si>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</si>
  <si>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</si>
  <si>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</si>
  <si>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</si>
  <si>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</si>
  <si>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</si>
  <si>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</si>
  <si>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</si>
  <si>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</si>
  <si>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</si>
  <si>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</si>
  <si>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</si>
  <si>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</si>
  <si>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</si>
  <si>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</si>
  <si>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</si>
  <si>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</si>
  <si>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</si>
  <si>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</si>
  <si>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</si>
  <si>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</si>
  <si>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</si>
  <si>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</si>
  <si>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</si>
  <si>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</si>
  <si>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</si>
  <si>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</si>
  <si>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</si>
  <si>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</si>
  <si>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</si>
  <si>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</si>
  <si>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</si>
  <si>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</si>
  <si>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</si>
  <si>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</si>
  <si>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</si>
  <si>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</si>
  <si>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</si>
  <si>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</si>
  <si>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</si>
  <si>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</si>
  <si>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</si>
  <si>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</si>
  <si>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</si>
  <si>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</si>
  <si>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</si>
  <si>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</si>
  <si>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</si>
  <si>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</si>
  <si>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</si>
  <si>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</si>
  <si>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</si>
  <si>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</si>
  <si>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</si>
  <si>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</si>
  <si>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</si>
  <si>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</si>
  <si>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</si>
  <si>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</si>
  <si>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</si>
  <si>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</si>
  <si>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</si>
  <si>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</si>
  <si>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</si>
  <si>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</si>
  <si>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</si>
  <si>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</si>
  <si>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</si>
  <si>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</si>
  <si>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</si>
  <si>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</si>
  <si>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</si>
  <si>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</si>
  <si>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</si>
  <si>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</si>
  <si>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</si>
  <si>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</si>
  <si>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</si>
  <si>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</si>
  <si>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</si>
  <si>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</si>
  <si>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</si>
  <si>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</si>
  <si>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</si>
  <si>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</si>
  <si>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</si>
  <si>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</si>
  <si>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</si>
  <si>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</si>
  <si>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</si>
  <si>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</si>
  <si>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</si>
  <si>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</si>
  <si>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</si>
  <si>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</si>
  <si>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</si>
  <si>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</si>
  <si>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</si>
  <si>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</si>
  <si>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</si>
  <si>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</si>
  <si>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</si>
  <si>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</si>
  <si>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</si>
  <si>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</si>
  <si>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</si>
  <si>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</si>
  <si>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</si>
  <si>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</si>
  <si>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</si>
  <si>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</si>
  <si>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</si>
  <si>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</si>
  <si>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</si>
  <si>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</si>
  <si>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</si>
  <si>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</si>
  <si>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</si>
  <si>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</si>
  <si>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</si>
  <si>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</si>
  <si>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</si>
  <si>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</si>
  <si>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</si>
  <si>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</si>
  <si>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</si>
  <si>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</si>
  <si>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</si>
  <si>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</si>
  <si>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</si>
  <si>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</si>
  <si>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</si>
  <si>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</si>
  <si>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</si>
  <si>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</si>
  <si>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</si>
  <si>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</si>
  <si>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</si>
  <si>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</si>
  <si>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</si>
  <si>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</si>
  <si>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</si>
  <si>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</si>
  <si>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</si>
  <si>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</si>
  <si>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</si>
  <si>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</si>
  <si>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</si>
  <si>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</si>
  <si>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</si>
  <si>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</si>
  <si>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</si>
  <si>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</si>
  <si>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</si>
  <si>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</si>
  <si>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</si>
  <si>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</si>
  <si>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</si>
  <si>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</si>
  <si>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</si>
  <si>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</si>
  <si>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</si>
  <si>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</si>
  <si>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</si>
  <si>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</si>
  <si>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</si>
  <si>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</si>
  <si>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</si>
  <si>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</si>
  <si>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</si>
  <si>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</si>
  <si>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</si>
  <si>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</si>
  <si>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</si>
  <si>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</si>
  <si>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</si>
  <si>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</si>
  <si>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</si>
  <si>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</si>
  <si>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</si>
  <si>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</si>
  <si>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</si>
  <si>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</si>
  <si>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</si>
  <si>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</si>
  <si>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</si>
  <si>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</si>
  <si>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</si>
  <si>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</si>
  <si>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</si>
  <si>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</si>
  <si>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</si>
  <si>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</si>
  <si>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</si>
  <si>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</si>
  <si>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</si>
  <si>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</si>
  <si>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</si>
  <si>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</si>
  <si>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</si>
  <si>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</si>
  <si>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</si>
  <si>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</si>
  <si>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</si>
  <si>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</si>
  <si>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</si>
  <si>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</si>
  <si>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</si>
  <si>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</si>
  <si>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</si>
  <si>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</si>
  <si>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</si>
  <si>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</si>
  <si>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</si>
  <si>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</si>
  <si>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</si>
  <si>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</si>
  <si>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</si>
  <si>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</si>
  <si>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</si>
  <si>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</si>
  <si>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</si>
  <si>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</si>
  <si>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</si>
  <si>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</si>
  <si>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</si>
  <si>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</si>
  <si>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</si>
  <si>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</si>
  <si>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</si>
  <si>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</si>
  <si>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</si>
  <si>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</si>
  <si>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</si>
  <si>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</si>
  <si>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</si>
  <si>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</si>
  <si>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</si>
  <si>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</si>
  <si>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</si>
  <si>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</si>
  <si>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</si>
  <si>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</si>
  <si>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</si>
  <si>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</si>
  <si>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</si>
  <si>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</si>
  <si>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</si>
  <si>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</si>
  <si>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</si>
  <si>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</si>
  <si>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</si>
  <si>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</si>
  <si>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</si>
  <si>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</si>
  <si>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</si>
  <si>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</si>
  <si>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</si>
  <si>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</si>
  <si>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</si>
  <si>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</si>
  <si>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</si>
  <si>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</si>
  <si>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</si>
  <si>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</si>
  <si>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</si>
  <si>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</si>
  <si>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</si>
  <si>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</si>
  <si>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</si>
  <si>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</si>
  <si>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</si>
  <si>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</si>
  <si>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</si>
  <si>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</si>
  <si>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</si>
  <si>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</si>
  <si>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</si>
  <si>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</si>
  <si>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</si>
  <si>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</si>
  <si>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</si>
  <si>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</si>
  <si>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</si>
  <si>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</si>
  <si>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</si>
  <si>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</si>
  <si>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</si>
  <si>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</si>
  <si>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</si>
  <si>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</si>
  <si>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</si>
  <si>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</si>
  <si>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</si>
  <si>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</si>
  <si>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</si>
  <si>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</si>
  <si>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</si>
  <si>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</si>
  <si>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</si>
  <si>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</si>
  <si>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</si>
  <si>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</si>
  <si>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</si>
  <si>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</si>
  <si>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</si>
  <si>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</si>
  <si>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</si>
  <si>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</si>
  <si>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</si>
  <si>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</si>
  <si>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</si>
  <si>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</si>
  <si>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</si>
  <si>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</si>
  <si>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</si>
  <si>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</si>
  <si>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</si>
  <si>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</si>
  <si>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</si>
  <si>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</si>
  <si>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</si>
  <si>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</si>
  <si>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</si>
  <si>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</si>
  <si>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</si>
  <si>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</si>
  <si>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</si>
  <si>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</si>
  <si>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</si>
  <si>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</si>
  <si>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</si>
  <si>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</si>
  <si>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</si>
  <si>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</si>
  <si>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</si>
  <si>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</si>
  <si>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</si>
  <si>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</si>
  <si>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</si>
  <si>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</si>
  <si>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</si>
  <si>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</si>
  <si>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</si>
  <si>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</si>
  <si>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</si>
  <si>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</si>
  <si>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</si>
  <si>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</si>
  <si>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</si>
  <si>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</si>
  <si>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</si>
  <si>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</si>
  <si>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</si>
  <si>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</si>
  <si>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</si>
  <si>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</si>
  <si>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</si>
  <si>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</si>
  <si>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</si>
  <si>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</si>
  <si>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</si>
  <si>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</si>
  <si>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</si>
  <si>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</si>
  <si>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</si>
  <si>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</si>
  <si>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</si>
  <si>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</si>
  <si>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</si>
  <si>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</si>
  <si>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</si>
  <si>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</si>
  <si>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</si>
  <si>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</si>
  <si>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</si>
  <si>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</si>
  <si>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</si>
  <si>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</si>
  <si>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</si>
  <si>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</si>
  <si>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</si>
  <si>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</si>
  <si>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</si>
  <si>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</si>
  <si>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</si>
  <si>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</si>
  <si>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</si>
  <si>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</si>
  <si>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</si>
  <si>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</si>
  <si>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</si>
  <si>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</si>
  <si>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</si>
  <si>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</si>
  <si>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</si>
  <si>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</si>
  <si>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</si>
  <si>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</si>
  <si>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</si>
  <si>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</si>
  <si>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</si>
  <si>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</si>
  <si>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</si>
  <si>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</si>
  <si>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</si>
  <si>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</si>
  <si>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</si>
  <si>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</si>
  <si>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</si>
  <si>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</si>
  <si>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</si>
  <si>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</si>
  <si>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</si>
  <si>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</si>
  <si>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</si>
  <si>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</si>
  <si>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</si>
  <si>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</si>
  <si>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</si>
  <si>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</si>
  <si>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</si>
  <si>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</si>
  <si>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</si>
  <si>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</si>
  <si>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</si>
  <si>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</si>
  <si>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</si>
  <si>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</si>
  <si>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</si>
  <si>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</si>
  <si>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</si>
  <si>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</si>
  <si>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</si>
  <si>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</si>
  <si>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</si>
  <si>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</si>
  <si>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</si>
  <si>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</si>
  <si>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</si>
  <si>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</si>
  <si>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</si>
  <si>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</si>
  <si>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</si>
  <si>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</si>
  <si>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</si>
  <si>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</si>
  <si>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</si>
  <si>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</si>
  <si>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</si>
  <si>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</si>
  <si>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</si>
  <si>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</si>
  <si>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</si>
  <si>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</si>
  <si>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</si>
  <si>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</si>
  <si>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</si>
  <si>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</si>
  <si>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</si>
  <si>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</si>
  <si>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</si>
  <si>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</si>
  <si>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</si>
  <si>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</si>
  <si>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</si>
  <si>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</si>
  <si>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</si>
  <si>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</si>
  <si>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</si>
  <si>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</si>
  <si>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</si>
  <si>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</si>
  <si>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</si>
  <si>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</si>
  <si>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</si>
  <si>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</si>
  <si>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</si>
  <si>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</si>
  <si>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</si>
  <si>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</si>
  <si>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</si>
  <si>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</si>
  <si>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</si>
  <si>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</si>
  <si>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</si>
  <si>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</si>
  <si>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</si>
  <si>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</si>
  <si>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</si>
  <si>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</si>
  <si>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</si>
  <si>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</si>
  <si>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</si>
  <si>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</si>
  <si>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</si>
  <si>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</si>
  <si>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</si>
  <si>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</si>
  <si>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</si>
  <si>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</si>
  <si>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</si>
  <si>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</si>
  <si>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</si>
  <si>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</si>
  <si>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</si>
  <si>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</si>
  <si>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</si>
  <si>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</si>
  <si>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</si>
  <si>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</si>
  <si>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</si>
  <si>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</si>
  <si>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</si>
  <si>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</si>
  <si>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</si>
  <si>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</si>
  <si>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</si>
  <si>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</si>
  <si>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</si>
  <si>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</si>
  <si>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</si>
  <si>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</si>
  <si>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</si>
  <si>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</si>
  <si>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</si>
  <si>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</si>
  <si>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</si>
  <si>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</si>
  <si>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</si>
  <si>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</si>
  <si>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</si>
  <si>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</si>
  <si>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</si>
  <si>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</si>
  <si>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</si>
  <si>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</si>
  <si>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</si>
  <si>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</si>
  <si>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</si>
  <si>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</si>
  <si>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</si>
  <si>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</si>
  <si>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</si>
  <si>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</si>
  <si>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</si>
  <si>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</si>
  <si>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</si>
  <si>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</si>
  <si>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</si>
  <si>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</si>
  <si>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</si>
  <si>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</si>
  <si>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</si>
  <si>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</si>
  <si>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</si>
  <si>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</si>
  <si>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</si>
  <si>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</si>
  <si>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</si>
  <si>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</si>
  <si>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</si>
  <si>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</si>
  <si>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</si>
  <si>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</si>
  <si>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</si>
  <si>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</si>
  <si>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</si>
  <si>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</si>
  <si>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</si>
  <si>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</si>
  <si>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</si>
  <si>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</si>
  <si>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</si>
  <si>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</si>
  <si>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</si>
  <si>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</si>
  <si>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</si>
  <si>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</si>
  <si>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</si>
  <si>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</si>
  <si>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</si>
  <si>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</si>
  <si>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</si>
  <si>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</si>
  <si>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</si>
  <si>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</si>
  <si>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</si>
  <si>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</si>
  <si>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</si>
  <si>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</si>
  <si>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</si>
  <si>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</si>
  <si>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</si>
  <si>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</si>
  <si>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</si>
  <si>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</si>
  <si>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</si>
  <si>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</si>
  <si>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</si>
  <si>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</si>
  <si>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</si>
  <si>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</si>
  <si>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</si>
  <si>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</si>
  <si>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</si>
  <si>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</si>
  <si>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</si>
  <si>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</si>
  <si>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</si>
  <si>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</si>
  <si>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</si>
  <si>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</si>
  <si>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</si>
  <si>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</si>
  <si>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</si>
  <si>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</si>
  <si>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</si>
  <si>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</si>
  <si>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</si>
  <si>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</si>
  <si>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</si>
  <si>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</si>
  <si>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</si>
  <si>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</si>
  <si>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</si>
  <si>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</si>
  <si>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</si>
  <si>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</si>
  <si>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</si>
  <si>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</si>
  <si>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</si>
  <si>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</si>
  <si>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</si>
  <si>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</si>
  <si>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</si>
  <si>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</si>
  <si>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</si>
  <si>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</si>
  <si>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</si>
  <si>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</si>
  <si>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</si>
  <si>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</si>
  <si>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</si>
  <si>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</si>
  <si>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</si>
  <si>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</si>
  <si>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</si>
  <si>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</si>
  <si>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</si>
  <si>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</si>
  <si>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</si>
  <si>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</si>
  <si>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</si>
  <si>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</si>
  <si>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</si>
  <si>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</si>
  <si>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</si>
  <si>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</si>
  <si>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</si>
  <si>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</si>
  <si>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</si>
  <si>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</si>
  <si>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</si>
  <si>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</si>
  <si>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</si>
  <si>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</si>
  <si>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</si>
  <si>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</si>
  <si>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</si>
  <si>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</si>
  <si>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</si>
  <si>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</si>
  <si>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</si>
  <si>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</si>
  <si>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</si>
  <si>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</si>
  <si>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</si>
  <si>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</si>
  <si>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</si>
  <si>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</si>
  <si>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</si>
  <si>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</si>
  <si>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</si>
  <si>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</si>
  <si>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</si>
  <si>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</si>
  <si>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</si>
  <si>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</si>
  <si>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</si>
  <si>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</si>
  <si>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</si>
  <si>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</si>
  <si>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</si>
  <si>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</si>
  <si>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</si>
  <si>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</si>
  <si>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</si>
  <si>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</si>
  <si>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</si>
  <si>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</si>
  <si>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</si>
  <si>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</si>
  <si>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</si>
  <si>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</si>
  <si>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</si>
  <si>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</si>
  <si>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</si>
  <si>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</si>
  <si>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</si>
  <si>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</si>
  <si>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</si>
  <si>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</si>
  <si>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</si>
  <si>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</si>
  <si>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</si>
  <si>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</si>
  <si>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</si>
  <si>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</si>
  <si>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</si>
  <si>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</si>
  <si>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</si>
  <si>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</si>
  <si>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</si>
  <si>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</si>
  <si>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</si>
  <si>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</si>
  <si>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</si>
  <si>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</si>
  <si>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</si>
  <si>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</si>
  <si>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</si>
  <si>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</si>
  <si>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</si>
  <si>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</si>
  <si>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</si>
  <si>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</si>
  <si>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</si>
  <si>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</si>
  <si>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</si>
  <si>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</si>
  <si>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</si>
  <si>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</si>
  <si>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</si>
  <si>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</si>
  <si>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</si>
  <si>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</si>
  <si>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</si>
  <si>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</si>
  <si>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</si>
  <si>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</si>
  <si>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</si>
  <si>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</si>
  <si>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</si>
  <si>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</si>
  <si>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</si>
  <si>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</si>
  <si>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</si>
  <si>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</si>
  <si>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</si>
  <si>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</si>
  <si>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</si>
  <si>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</si>
  <si>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</si>
  <si>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</si>
  <si>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</si>
  <si>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</si>
  <si>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</si>
  <si>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</si>
  <si>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</si>
  <si>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</si>
  <si>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</si>
  <si>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</si>
  <si>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</si>
  <si>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</si>
  <si>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</si>
  <si>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</si>
  <si>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</si>
  <si>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</si>
  <si>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</si>
  <si>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</si>
  <si>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</si>
  <si>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</si>
  <si>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</si>
  <si>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</si>
  <si>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</si>
  <si>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</si>
  <si>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</si>
  <si>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</si>
  <si>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</si>
  <si>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</si>
  <si>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</si>
  <si>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</si>
  <si>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</si>
  <si>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</si>
  <si>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</si>
  <si>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</si>
  <si>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</si>
  <si>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</si>
  <si>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</si>
  <si>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</si>
  <si>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</si>
  <si>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</si>
  <si>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</si>
  <si>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</si>
  <si>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</si>
  <si>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</si>
  <si>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</si>
  <si>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</si>
  <si>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</si>
  <si>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</si>
  <si>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</si>
  <si>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</si>
  <si>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</si>
  <si>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</si>
  <si>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</si>
  <si>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</si>
  <si>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</si>
  <si>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</si>
  <si>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</si>
  <si>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</si>
  <si>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</si>
  <si>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</si>
  <si>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</si>
  <si>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</si>
  <si>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</si>
  <si>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</si>
  <si>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</si>
  <si>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</si>
  <si>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</si>
  <si>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</si>
  <si>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</si>
  <si>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</si>
  <si>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</si>
  <si>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</si>
  <si>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</si>
  <si>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</si>
  <si>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</si>
  <si>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</si>
  <si>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</si>
  <si>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</si>
  <si>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</si>
  <si>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</si>
  <si>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</si>
  <si>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</si>
  <si>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</si>
  <si>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</si>
  <si>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</si>
  <si>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</si>
  <si>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</si>
  <si>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</si>
  <si>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</si>
  <si>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</si>
  <si>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</si>
  <si>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</si>
  <si>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</si>
  <si>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</si>
  <si>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</si>
  <si>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</si>
  <si>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</si>
  <si>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</si>
  <si>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</si>
  <si>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</si>
  <si>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</si>
  <si>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</si>
  <si>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</si>
  <si>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</si>
  <si>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</si>
  <si>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</si>
  <si>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</si>
  <si>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</si>
  <si>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</si>
  <si>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</si>
  <si>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</si>
  <si>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</si>
  <si>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</si>
  <si>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</si>
  <si>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</si>
  <si>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</si>
  <si>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</si>
  <si>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</si>
  <si>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</si>
  <si>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</si>
  <si>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</si>
  <si>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</si>
  <si>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</si>
  <si>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</si>
  <si>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</si>
  <si>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</si>
  <si>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</si>
  <si>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</si>
  <si>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</si>
  <si>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</si>
  <si>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</si>
  <si>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</si>
  <si>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</si>
  <si>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</si>
  <si>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</si>
  <si>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</si>
  <si>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</si>
  <si>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</si>
  <si>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</si>
  <si>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</si>
  <si>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</si>
  <si>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</si>
  <si>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</si>
  <si>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</si>
  <si>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</si>
  <si>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</si>
  <si>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</si>
  <si>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</si>
  <si>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</si>
  <si>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</si>
  <si>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</si>
  <si>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</si>
  <si>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</si>
  <si>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</si>
  <si>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</si>
  <si>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</si>
  <si>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</si>
  <si>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</si>
  <si>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</si>
  <si>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</si>
  <si>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</si>
  <si>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</si>
  <si>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</si>
  <si>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</si>
  <si>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</si>
  <si>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</si>
  <si>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</si>
  <si>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</si>
  <si>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</si>
  <si>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</si>
  <si>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</si>
  <si>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</si>
  <si>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</si>
  <si>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</si>
  <si>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</si>
  <si>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</si>
  <si>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</si>
  <si>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</si>
  <si>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</si>
  <si>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</si>
  <si>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</si>
  <si>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</si>
  <si>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</si>
  <si>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</si>
  <si>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</si>
  <si>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</si>
  <si>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</si>
  <si>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</si>
  <si>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</si>
  <si>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</si>
  <si>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</si>
  <si>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</si>
  <si>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</si>
  <si>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</si>
  <si>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</si>
  <si>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</si>
  <si>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</si>
  <si>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</si>
  <si>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</si>
  <si>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</si>
  <si>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</si>
  <si>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</si>
  <si>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</si>
  <si>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</si>
  <si>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</si>
  <si>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</si>
  <si>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</si>
  <si>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</si>
  <si>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</si>
  <si>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</si>
  <si>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</si>
  <si>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</si>
  <si>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</si>
  <si>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</si>
  <si>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</si>
  <si>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</si>
  <si>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</si>
  <si>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</si>
  <si>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</si>
  <si>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</si>
  <si>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</si>
  <si>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</si>
  <si>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</si>
  <si>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</si>
  <si>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</si>
  <si>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</si>
  <si>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</si>
  <si>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</si>
  <si>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</si>
  <si>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</si>
  <si>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</si>
  <si>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</si>
  <si>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</si>
  <si>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</si>
  <si>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</si>
  <si>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</si>
  <si>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</si>
  <si>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</si>
  <si>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</si>
  <si>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</si>
  <si>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</si>
  <si>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</si>
  <si>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</si>
  <si>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</si>
  <si>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</si>
  <si>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</si>
  <si>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</si>
  <si>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</si>
  <si>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</si>
  <si>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</si>
  <si>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</si>
  <si>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</si>
  <si>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</si>
  <si>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</si>
  <si>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</si>
  <si>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</si>
  <si>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</si>
  <si>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</si>
  <si>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</si>
  <si>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</si>
  <si>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</si>
  <si>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</si>
  <si>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</si>
  <si>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</si>
  <si>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</si>
  <si>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</si>
  <si>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</si>
  <si>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</si>
  <si>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</si>
  <si>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</si>
  <si>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</si>
  <si>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</si>
  <si>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</si>
  <si>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</si>
  <si>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</si>
  <si>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</si>
  <si>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</si>
  <si>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</si>
  <si>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</si>
  <si>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</si>
  <si>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</si>
  <si>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</si>
  <si>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</si>
  <si>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</si>
  <si>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</si>
  <si>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</si>
  <si>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</si>
  <si>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</si>
  <si>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</si>
  <si>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</si>
  <si>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</si>
  <si>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</si>
  <si>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</si>
  <si>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</si>
  <si>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</si>
  <si>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</si>
  <si>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</si>
  <si>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</si>
  <si>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</si>
  <si>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</si>
  <si>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</si>
  <si>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</si>
  <si>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</si>
  <si>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</si>
  <si>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</si>
  <si>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</si>
  <si>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</si>
  <si>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</si>
  <si>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</si>
  <si>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</si>
  <si>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</si>
  <si>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</si>
  <si>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</si>
  <si>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</si>
  <si>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</si>
  <si>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</si>
  <si>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</si>
  <si>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</si>
  <si>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</si>
  <si>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</si>
  <si>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</si>
  <si>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</si>
  <si>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</si>
  <si>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</si>
  <si>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</si>
  <si>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</si>
  <si>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</si>
  <si>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</si>
  <si>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</si>
  <si>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</si>
  <si>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</si>
  <si>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</si>
  <si>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</si>
  <si>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</si>
  <si>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</si>
  <si>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</si>
  <si>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</si>
  <si>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</si>
  <si>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</si>
  <si>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</si>
  <si>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</si>
  <si>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</si>
  <si>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</si>
  <si>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</si>
  <si>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</si>
  <si>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</si>
  <si>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</si>
  <si>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</si>
  <si>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</si>
  <si>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</si>
  <si>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</si>
  <si>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</si>
  <si>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</si>
  <si>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</si>
  <si>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</si>
  <si>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</si>
  <si>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</si>
  <si>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</si>
  <si>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</si>
  <si>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</si>
  <si>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</si>
  <si>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</si>
  <si>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</si>
  <si>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</si>
  <si>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</si>
  <si>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</si>
  <si>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</si>
  <si>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</si>
  <si>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</si>
  <si>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</si>
  <si>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</si>
  <si>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</si>
  <si>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</si>
  <si>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</si>
  <si>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</si>
  <si>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</si>
  <si>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</si>
  <si>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</si>
  <si>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</si>
  <si>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</si>
  <si>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</si>
  <si>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</si>
  <si>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</si>
  <si>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</si>
  <si>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</si>
  <si>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</si>
  <si>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</si>
  <si>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</si>
  <si>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</si>
  <si>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</si>
  <si>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</si>
  <si>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</si>
  <si>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</si>
  <si>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</si>
  <si>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</si>
  <si>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</si>
  <si>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</si>
  <si>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</si>
  <si>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</si>
  <si>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</si>
  <si>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</si>
  <si>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</si>
  <si>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</si>
  <si>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</si>
  <si>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</si>
  <si>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</si>
  <si>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</si>
  <si>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</si>
  <si>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</si>
  <si>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</si>
  <si>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</si>
  <si>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</si>
  <si>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</si>
  <si>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</si>
  <si>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</si>
  <si>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</si>
  <si>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</si>
  <si>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</si>
  <si>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</si>
  <si>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</si>
  <si>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</si>
  <si>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</si>
  <si>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</si>
  <si>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</si>
  <si>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</si>
  <si>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</si>
  <si>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</si>
  <si>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</si>
  <si>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</si>
  <si>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</si>
  <si>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</si>
  <si>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</si>
  <si>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</si>
  <si>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</si>
  <si>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</si>
  <si>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</si>
  <si>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</si>
  <si>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</si>
  <si>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</si>
  <si>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</si>
  <si>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</si>
  <si>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</si>
  <si>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</si>
  <si>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</si>
  <si>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</si>
  <si>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</si>
  <si>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</si>
  <si>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</si>
  <si>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</si>
  <si>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</si>
  <si>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</si>
  <si>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</si>
  <si>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</si>
  <si>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</si>
  <si>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</si>
  <si>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</si>
  <si>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</si>
  <si>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</si>
  <si>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</si>
  <si>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</si>
  <si>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</si>
  <si>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</si>
  <si>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</si>
  <si>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</si>
  <si>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</si>
  <si>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</si>
  <si>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</si>
  <si>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</si>
  <si>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</si>
  <si>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</si>
  <si>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</si>
  <si>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</si>
  <si>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</si>
  <si>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</si>
  <si>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</si>
  <si>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</si>
  <si>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</si>
  <si>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</si>
  <si>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</si>
  <si>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</si>
  <si>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</si>
  <si>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</si>
  <si>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</si>
  <si>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</si>
  <si>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</si>
  <si>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</si>
  <si>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</si>
  <si>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</si>
  <si>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</si>
  <si>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</si>
  <si>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</si>
  <si>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</si>
  <si>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</si>
  <si>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</si>
  <si>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</si>
  <si>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</si>
  <si>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</si>
  <si>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</si>
  <si>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</si>
  <si>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</si>
  <si>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</si>
  <si>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</si>
  <si>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</si>
  <si>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</si>
  <si>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</si>
  <si>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</si>
  <si>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</si>
  <si>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</si>
  <si>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</si>
  <si>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</si>
  <si>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</si>
  <si>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</si>
  <si>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</si>
  <si>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</si>
  <si>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</si>
  <si>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</si>
  <si>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</si>
  <si>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</si>
  <si>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</si>
  <si>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</si>
  <si>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</si>
  <si>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</si>
  <si>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</si>
  <si>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</si>
  <si>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</si>
  <si>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</si>
  <si>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</si>
  <si>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</si>
  <si>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</si>
  <si>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</si>
  <si>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</si>
  <si>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</si>
  <si>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</si>
  <si>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</si>
  <si>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</si>
  <si>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</si>
  <si>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</si>
  <si>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</si>
  <si>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</si>
  <si>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</si>
  <si>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</si>
  <si>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</si>
  <si>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</si>
  <si>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</si>
  <si>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</si>
  <si>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</si>
  <si>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</si>
  <si>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</si>
  <si>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</si>
  <si>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</si>
  <si>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</si>
  <si>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</si>
  <si>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</si>
  <si>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</si>
  <si>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</si>
  <si>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</si>
  <si>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</si>
  <si>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</si>
  <si>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</si>
  <si>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</si>
  <si>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</si>
  <si>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</si>
  <si>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</si>
  <si>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</si>
  <si>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</si>
  <si>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</si>
  <si>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</si>
  <si>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</si>
  <si>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</si>
  <si>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</si>
  <si>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</si>
  <si>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</si>
  <si>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</si>
  <si>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</si>
  <si>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</si>
  <si>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</si>
  <si>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</si>
  <si>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</si>
  <si>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</si>
  <si>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</si>
  <si>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</si>
  <si>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</si>
  <si>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</si>
  <si>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</si>
  <si>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</si>
  <si>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</si>
  <si>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</si>
  <si>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</si>
  <si>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</si>
  <si>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</si>
  <si>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</si>
  <si>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</si>
  <si>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</si>
  <si>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</si>
  <si>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</si>
  <si>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</si>
  <si>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</si>
  <si>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</si>
  <si>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</si>
  <si>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</si>
  <si>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</si>
  <si>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</si>
  <si>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</si>
  <si>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</si>
  <si>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</si>
  <si>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</si>
  <si>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</si>
  <si>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</si>
  <si>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</si>
  <si>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</si>
  <si>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</si>
  <si>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</si>
  <si>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</si>
  <si>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</si>
  <si>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</si>
  <si>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</si>
  <si>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</si>
  <si>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</si>
  <si>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</si>
  <si>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</si>
  <si>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</si>
  <si>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</si>
  <si>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</si>
  <si>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</si>
  <si>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</si>
  <si>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</si>
  <si>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</si>
  <si>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</si>
  <si>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</si>
  <si>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</si>
  <si>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</si>
  <si>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</si>
  <si>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</si>
  <si>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</si>
  <si>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</si>
  <si>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</si>
  <si>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</si>
  <si>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</si>
  <si>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</si>
  <si>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</si>
  <si>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</si>
  <si>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</si>
  <si>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</si>
  <si>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</si>
  <si>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</si>
  <si>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</si>
  <si>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</si>
  <si>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</si>
  <si>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</si>
  <si>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</si>
  <si>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</si>
  <si>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</si>
  <si>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</si>
  <si>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</si>
  <si>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</si>
  <si>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</si>
  <si>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</si>
  <si>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</si>
  <si>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</si>
  <si>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</si>
  <si>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</si>
  <si>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</si>
  <si>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</si>
  <si>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</si>
  <si>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</si>
  <si>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</si>
  <si>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</si>
  <si>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</si>
  <si>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</si>
  <si>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</si>
  <si>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</si>
  <si>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</si>
  <si>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</si>
  <si>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</si>
  <si>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</si>
  <si>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</si>
  <si>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</si>
  <si>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</si>
  <si>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</si>
  <si>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</si>
  <si>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</si>
  <si>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</si>
  <si>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</si>
  <si>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</si>
  <si>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</si>
  <si>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</si>
  <si>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</si>
  <si>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</si>
  <si>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</si>
  <si>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</si>
  <si>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</si>
  <si>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</si>
  <si>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</si>
  <si>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</si>
  <si>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</si>
  <si>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</si>
  <si>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</si>
  <si>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</si>
  <si>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</si>
  <si>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</si>
  <si>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</si>
  <si>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</si>
  <si>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</si>
  <si>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</si>
  <si>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</si>
  <si>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</si>
  <si>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</si>
  <si>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</si>
  <si>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</si>
  <si>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</si>
  <si>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</si>
  <si>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</si>
  <si>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</si>
  <si>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</si>
  <si>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</si>
  <si>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</si>
  <si>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</si>
  <si>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</si>
  <si>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</si>
  <si>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</si>
  <si>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</si>
  <si>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</si>
  <si>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</si>
  <si>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</si>
  <si>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</si>
  <si>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</si>
  <si>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</si>
  <si>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</si>
  <si>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</si>
  <si>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</si>
  <si>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</si>
  <si>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</si>
  <si>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</si>
  <si>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</si>
  <si>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</si>
  <si>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</si>
  <si>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</si>
  <si>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</si>
  <si>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</si>
  <si>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</si>
  <si>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</si>
  <si>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</si>
  <si>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</si>
  <si>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</si>
  <si>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</si>
  <si>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</si>
  <si>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</si>
  <si>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</si>
  <si>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</si>
  <si>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</si>
  <si>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</si>
  <si>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</si>
  <si>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</si>
  <si>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</si>
  <si>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</si>
  <si>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</si>
  <si>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</si>
  <si>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</si>
  <si>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</si>
  <si>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</si>
  <si>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</si>
  <si>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</si>
  <si>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</si>
  <si>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</si>
  <si>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</si>
  <si>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</si>
  <si>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</si>
  <si>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</si>
  <si>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</si>
  <si>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</si>
  <si>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</si>
  <si>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</si>
  <si>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</si>
  <si>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</si>
  <si>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</si>
  <si>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</si>
  <si>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</si>
  <si>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</si>
  <si>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</si>
  <si>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</si>
  <si>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</si>
  <si>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</si>
  <si>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</si>
  <si>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</si>
  <si>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</si>
  <si>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</si>
  <si>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</si>
  <si>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</si>
  <si>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</si>
  <si>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</si>
  <si>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</si>
  <si>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</si>
  <si>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</si>
  <si>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</si>
  <si>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</si>
  <si>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</si>
  <si>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</si>
  <si>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</si>
  <si>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</si>
  <si>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</si>
  <si>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</si>
  <si>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</si>
  <si>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</si>
  <si>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</si>
  <si>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</si>
  <si>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</si>
  <si>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</si>
  <si>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</si>
  <si>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</si>
  <si>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</si>
  <si>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</si>
  <si>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</si>
  <si>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</si>
  <si>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</si>
  <si>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</si>
  <si>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</si>
  <si>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</si>
  <si>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</si>
  <si>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</si>
  <si>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</si>
  <si>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</si>
  <si>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</si>
  <si>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</si>
  <si>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</si>
  <si>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</si>
  <si>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</si>
  <si>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</si>
  <si>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</si>
  <si>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</si>
  <si>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</si>
  <si>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</si>
  <si>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</si>
  <si>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</si>
  <si>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</si>
  <si>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</si>
  <si>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</si>
  <si>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</si>
  <si>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</si>
  <si>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</si>
  <si>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</si>
  <si>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</si>
  <si>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</si>
  <si>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</si>
  <si>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</si>
  <si>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</si>
  <si>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</si>
  <si>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</si>
  <si>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</si>
  <si>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</si>
  <si>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</si>
  <si>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</si>
  <si>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</si>
  <si>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</si>
  <si>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</si>
  <si>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</si>
  <si>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</si>
  <si>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</si>
  <si>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</si>
  <si>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</si>
  <si>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</si>
  <si>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</si>
  <si>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</si>
  <si>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</si>
  <si>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</si>
  <si>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</si>
  <si>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</si>
  <si>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</si>
  <si>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</si>
  <si>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</si>
  <si>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</si>
  <si>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</si>
  <si>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</si>
  <si>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</si>
  <si>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</si>
  <si>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</si>
  <si>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</si>
  <si>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</si>
  <si>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</si>
  <si>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</si>
  <si>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</si>
  <si>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</si>
  <si>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</si>
  <si>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</si>
  <si>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</si>
  <si>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</si>
  <si>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</si>
  <si>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</si>
  <si>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</si>
  <si>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</si>
  <si>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</si>
  <si>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</si>
  <si>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</si>
  <si>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</si>
  <si>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</si>
  <si>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</si>
  <si>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</si>
  <si>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</si>
  <si>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</si>
  <si>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</si>
  <si>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</si>
  <si>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</si>
  <si>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</si>
  <si>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</si>
  <si>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</si>
  <si>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</si>
  <si>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</si>
  <si>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</si>
  <si>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</si>
  <si>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</si>
  <si>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</si>
  <si>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</si>
  <si>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</si>
  <si>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</si>
  <si>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</si>
  <si>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</si>
  <si>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</si>
  <si>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</si>
  <si>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</si>
  <si>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</si>
  <si>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</si>
  <si>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</si>
  <si>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</si>
  <si>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</si>
  <si>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</si>
  <si>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</si>
  <si>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</si>
  <si>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</si>
  <si>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</si>
  <si>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</si>
  <si>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</si>
  <si>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</si>
  <si>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</si>
  <si>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</si>
  <si>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</si>
  <si>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</si>
  <si>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</si>
  <si>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</si>
  <si>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</si>
  <si>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</si>
  <si>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</si>
  <si>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</si>
  <si>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</si>
  <si>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</si>
  <si>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</si>
  <si>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</si>
  <si>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</si>
  <si>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</si>
  <si>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</si>
  <si>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</si>
  <si>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</si>
  <si>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</si>
  <si>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</si>
  <si>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</si>
  <si>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</si>
  <si>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</si>
  <si>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</si>
  <si>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</si>
  <si>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</si>
  <si>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</si>
  <si>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</si>
  <si>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</si>
  <si>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</si>
  <si>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</si>
  <si>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</si>
  <si>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</si>
  <si>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</si>
  <si>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</si>
  <si>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</si>
  <si>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</si>
  <si>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</si>
  <si>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</si>
  <si>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</si>
  <si>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</si>
  <si>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</si>
  <si>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</si>
  <si>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</si>
  <si>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</si>
  <si>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</si>
  <si>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</si>
  <si>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</si>
  <si>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</si>
  <si>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</si>
  <si>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</si>
  <si>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</si>
  <si>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</si>
  <si>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</si>
  <si>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</si>
  <si>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</si>
  <si>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</si>
  <si>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</si>
  <si>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</si>
  <si>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</si>
  <si>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</si>
  <si>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</si>
  <si>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</si>
  <si>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</si>
  <si>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</si>
  <si>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</si>
  <si>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</si>
  <si>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</si>
  <si>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</si>
  <si>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</si>
  <si>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</si>
  <si>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</si>
  <si>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</si>
  <si>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</si>
  <si>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</si>
  <si>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</si>
  <si>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</si>
  <si>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</si>
  <si>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</si>
  <si>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</si>
  <si>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</si>
  <si>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</si>
  <si>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</si>
  <si>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</si>
  <si>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</si>
  <si>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</si>
  <si>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</si>
  <si>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</si>
  <si>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</si>
  <si>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</si>
  <si>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</si>
  <si>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</si>
  <si>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</si>
  <si>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</si>
  <si>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</si>
  <si>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</si>
  <si>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</si>
  <si>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</si>
  <si>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</si>
  <si>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</si>
  <si>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</si>
  <si>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</si>
  <si>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</si>
  <si>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</si>
  <si>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</si>
  <si>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</si>
  <si>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</si>
  <si>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</si>
  <si>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</si>
  <si>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</si>
  <si>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</si>
  <si>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</si>
  <si>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</si>
  <si>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</si>
  <si>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</si>
  <si>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</si>
  <si>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</si>
  <si>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</si>
  <si>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</si>
  <si>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</si>
  <si>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</si>
  <si>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</si>
  <si>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</si>
  <si>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</si>
  <si>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</si>
  <si>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</si>
  <si>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</si>
  <si>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</si>
  <si>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</si>
  <si>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</si>
  <si>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</si>
  <si>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</si>
  <si>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</si>
  <si>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</si>
  <si>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</si>
  <si>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</si>
  <si>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</si>
  <si>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</si>
  <si>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</si>
  <si>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</si>
  <si>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</si>
  <si>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</si>
  <si>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</si>
  <si>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</si>
  <si>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</si>
  <si>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</si>
  <si>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</si>
  <si>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</si>
  <si>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</si>
  <si>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</si>
  <si>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</si>
  <si>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</si>
  <si>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</si>
  <si>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</si>
  <si>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</si>
  <si>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</si>
  <si>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</si>
  <si>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</si>
  <si>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</si>
  <si>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</si>
  <si>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</si>
  <si>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</si>
  <si>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</si>
  <si>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</si>
  <si>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</si>
  <si>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</si>
  <si>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</si>
  <si>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</si>
  <si>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</si>
  <si>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</si>
  <si>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</si>
  <si>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</si>
  <si>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</si>
  <si>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</si>
  <si>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</si>
  <si>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</si>
  <si>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</si>
  <si>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</si>
  <si>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</si>
  <si>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</si>
  <si>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</si>
  <si>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</si>
  <si>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</si>
  <si>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</si>
  <si>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</si>
  <si>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</si>
  <si>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</si>
  <si>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</si>
  <si>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</si>
  <si>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</si>
  <si>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</si>
  <si>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</si>
  <si>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</si>
  <si>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</si>
  <si>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</si>
  <si>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</si>
  <si>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</si>
  <si>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</si>
  <si>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</si>
  <si>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</si>
  <si>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</si>
  <si>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</si>
  <si>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</si>
  <si>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</si>
  <si>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</si>
  <si>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</si>
  <si>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</si>
  <si>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</si>
  <si>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</si>
  <si>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</si>
  <si>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</si>
  <si>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</si>
  <si>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</si>
  <si>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</si>
  <si>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</si>
  <si>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</si>
  <si>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</si>
  <si>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</si>
  <si>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</si>
  <si>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</si>
  <si>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</si>
  <si>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</si>
  <si>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</si>
  <si>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</si>
  <si>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</si>
  <si>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</si>
  <si>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</si>
  <si>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</si>
  <si>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</si>
  <si>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</si>
  <si>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</si>
  <si>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</si>
  <si>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</si>
  <si>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</si>
  <si>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</si>
  <si>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</si>
  <si>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</si>
  <si>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</si>
  <si>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</si>
  <si>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</si>
  <si>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</si>
  <si>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</si>
  <si>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</si>
  <si>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</si>
  <si>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</si>
  <si>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</si>
  <si>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</si>
  <si>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</si>
  <si>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</si>
  <si>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</si>
  <si>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</si>
  <si>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</si>
  <si>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</si>
  <si>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</si>
  <si>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</si>
  <si>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</si>
  <si>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</si>
  <si>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</si>
  <si>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</si>
  <si>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</si>
  <si>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</si>
  <si>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</si>
  <si>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</si>
  <si>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</si>
  <si>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</si>
  <si>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</si>
  <si>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</si>
  <si>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</si>
  <si>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</si>
  <si>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</si>
  <si>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</si>
  <si>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</si>
  <si>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</si>
  <si>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</si>
  <si>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</si>
  <si>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</si>
  <si>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</si>
  <si>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</si>
  <si>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</si>
  <si>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</si>
  <si>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</si>
  <si>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</si>
  <si>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</si>
  <si>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</si>
  <si>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</si>
  <si>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</si>
  <si>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</si>
  <si>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</si>
  <si>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</si>
  <si>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</si>
  <si>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</si>
  <si>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</si>
  <si>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</si>
  <si>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</si>
  <si>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</si>
  <si>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</si>
  <si>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</si>
  <si>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</si>
  <si>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</si>
  <si>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</si>
  <si>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</si>
  <si>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</si>
  <si>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</si>
  <si>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</si>
  <si>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</si>
  <si>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</si>
  <si>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</si>
  <si>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</si>
  <si>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</si>
  <si>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</si>
  <si>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</si>
  <si>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</si>
  <si>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</si>
  <si>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</si>
  <si>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</si>
  <si>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</si>
  <si>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</si>
  <si>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</si>
  <si>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</si>
  <si>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</si>
  <si>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</si>
  <si>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</si>
  <si>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</si>
  <si>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</si>
  <si>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</si>
  <si>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</si>
  <si>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</si>
  <si>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</si>
  <si>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</si>
  <si>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</si>
  <si>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</si>
  <si>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</si>
  <si>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</si>
  <si>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</si>
  <si>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</si>
  <si>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</si>
  <si>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</si>
  <si>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</si>
  <si>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</si>
  <si>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</si>
  <si>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</si>
  <si>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</si>
  <si>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</si>
  <si>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</si>
  <si>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</si>
  <si>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</si>
  <si>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</si>
  <si>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</si>
  <si>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</si>
  <si>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</si>
  <si>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</si>
  <si>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</si>
  <si>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</si>
  <si>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</si>
  <si>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</si>
  <si>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</si>
  <si>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</si>
  <si>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</si>
  <si>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</si>
  <si>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</si>
  <si>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</si>
  <si>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</si>
  <si>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</si>
  <si>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</si>
  <si>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</si>
  <si>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</si>
  <si>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</si>
  <si>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</si>
  <si>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</si>
  <si>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</si>
  <si>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</si>
  <si>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</si>
  <si>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</si>
  <si>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</si>
  <si>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</si>
  <si>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</si>
  <si>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</si>
  <si>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</si>
  <si>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</si>
  <si>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</si>
  <si>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</si>
  <si>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</si>
  <si>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</si>
  <si>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</si>
  <si>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</si>
  <si>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</si>
  <si>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</si>
  <si>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</si>
  <si>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</si>
  <si>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</si>
  <si>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</si>
  <si>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</si>
  <si>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</si>
  <si>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</si>
  <si>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</si>
  <si>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</si>
  <si>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</si>
  <si>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</si>
  <si>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</si>
  <si>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</si>
  <si>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</si>
  <si>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</si>
  <si>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</si>
  <si>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</si>
  <si>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</si>
  <si>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</si>
  <si>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</si>
  <si>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</si>
  <si>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</si>
  <si>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</si>
  <si>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</si>
  <si>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</si>
  <si>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</si>
  <si>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</si>
  <si>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</si>
  <si>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</si>
  <si>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</si>
  <si>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</si>
  <si>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</si>
  <si>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</si>
  <si>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</si>
  <si>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</si>
  <si>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</si>
  <si>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</si>
  <si>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</si>
  <si>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</si>
  <si>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</si>
  <si>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</si>
  <si>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</si>
  <si>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</si>
  <si>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</si>
  <si>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</si>
  <si>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</si>
  <si>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</si>
  <si>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</si>
  <si>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</si>
  <si>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</si>
  <si>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</si>
  <si>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</si>
  <si>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</si>
  <si>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</si>
  <si>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</si>
  <si>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</si>
  <si>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</si>
  <si>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</si>
  <si>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</si>
  <si>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</si>
  <si>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</si>
  <si>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</si>
  <si>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</si>
  <si>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</si>
  <si>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</si>
  <si>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</si>
  <si>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</si>
  <si>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</si>
  <si>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</si>
  <si>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</si>
  <si>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</si>
  <si>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</si>
  <si>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</si>
  <si>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</si>
  <si>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</si>
  <si>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</si>
  <si>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</si>
  <si>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</si>
  <si>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</si>
  <si>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</si>
  <si>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</si>
  <si>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</si>
  <si>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</si>
  <si>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</si>
  <si>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</si>
  <si>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</si>
  <si>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</si>
  <si>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</si>
  <si>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</si>
  <si>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</si>
  <si>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</si>
  <si>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</si>
  <si>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</si>
  <si>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</si>
  <si>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</si>
  <si>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</si>
  <si>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</si>
  <si>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</si>
  <si>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</si>
  <si>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</si>
  <si>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</si>
  <si>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</si>
  <si>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</si>
  <si>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</si>
  <si>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</si>
  <si>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</si>
  <si>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</si>
  <si>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</si>
  <si>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</si>
  <si>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</si>
  <si>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</si>
  <si>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</si>
  <si>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</si>
  <si>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</si>
  <si>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</si>
  <si>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</si>
  <si>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</si>
  <si>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</si>
  <si>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</si>
  <si>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</si>
  <si>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</si>
  <si>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</si>
  <si>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</si>
  <si>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</si>
  <si>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</si>
  <si>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</si>
  <si>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</si>
  <si>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</si>
  <si>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</si>
  <si>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</si>
  <si>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</si>
  <si>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</si>
  <si>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</si>
  <si>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</si>
  <si>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</si>
  <si>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</si>
  <si>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</si>
  <si>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</si>
  <si>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</si>
  <si>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</si>
  <si>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</si>
  <si>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</si>
  <si>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</si>
  <si>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</si>
  <si>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</si>
  <si>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</si>
  <si>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</si>
  <si>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</si>
  <si>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</si>
  <si>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</si>
  <si>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</si>
  <si>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</si>
  <si>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</si>
  <si>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</si>
  <si>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</si>
  <si>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</si>
  <si>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</si>
  <si>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</si>
  <si>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</si>
  <si>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</si>
  <si>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</si>
  <si>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</si>
  <si>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</si>
  <si>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</si>
  <si>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</si>
  <si>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</si>
  <si>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</si>
  <si>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</si>
  <si>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</si>
  <si>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</si>
  <si>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</si>
  <si>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</si>
  <si>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</si>
  <si>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</si>
  <si>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</si>
  <si>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</si>
  <si>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</si>
  <si>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</si>
  <si>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</si>
  <si>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</si>
  <si>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</si>
  <si>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</si>
  <si>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</si>
  <si>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</si>
  <si>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</si>
  <si>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</si>
  <si>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</si>
  <si>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</si>
  <si>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</si>
  <si>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</si>
  <si>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</si>
  <si>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</si>
  <si>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</si>
  <si>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</si>
  <si>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</si>
  <si>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</si>
  <si>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</si>
  <si>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</si>
  <si>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</si>
  <si>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</si>
  <si>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</si>
  <si>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</si>
  <si>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</si>
  <si>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</si>
  <si>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</si>
  <si>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</si>
  <si>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</si>
  <si>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</si>
  <si>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</si>
  <si>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</si>
  <si>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</si>
  <si>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</si>
  <si>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</si>
  <si>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</si>
  <si>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</si>
  <si>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</si>
  <si>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</si>
  <si>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</si>
  <si>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</si>
  <si>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</si>
  <si>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</si>
  <si>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</si>
  <si>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</si>
  <si>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</si>
  <si>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</si>
  <si>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</si>
  <si>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</si>
  <si>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</si>
  <si>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</si>
  <si>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</si>
  <si>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</si>
  <si>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</si>
  <si>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</si>
  <si>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</si>
  <si>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</si>
  <si>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</si>
  <si>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</si>
  <si>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</si>
  <si>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</si>
  <si>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</si>
  <si>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</si>
  <si>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</si>
  <si>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</si>
  <si>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</si>
  <si>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</si>
  <si>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</si>
  <si>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</si>
  <si>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</si>
  <si>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</si>
  <si>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</si>
  <si>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</si>
  <si>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</si>
  <si>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</si>
  <si>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</si>
  <si>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</si>
  <si>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</si>
  <si>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</si>
  <si>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</si>
  <si>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</si>
  <si>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</si>
  <si>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</si>
  <si>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</si>
  <si>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</si>
  <si>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</si>
  <si>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</si>
  <si>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</si>
  <si>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</si>
  <si>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</si>
  <si>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</si>
  <si>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</si>
  <si>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</si>
  <si>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</si>
  <si>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</si>
  <si>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</si>
  <si>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</si>
  <si>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</si>
  <si>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</si>
  <si>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</si>
  <si>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</si>
  <si>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</si>
  <si>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</si>
  <si>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</si>
  <si>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</si>
  <si>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</si>
  <si>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</si>
  <si>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</si>
  <si>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</si>
  <si>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</si>
  <si>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</si>
  <si>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</si>
  <si>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</si>
  <si>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</si>
  <si>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</si>
  <si>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</si>
  <si>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</si>
  <si>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</si>
  <si>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</si>
  <si>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</si>
  <si>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</si>
  <si>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</si>
  <si>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</si>
  <si>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</si>
  <si>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</si>
  <si>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</si>
  <si>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</si>
  <si>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</si>
  <si>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</si>
  <si>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</si>
  <si>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</si>
  <si>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</si>
  <si>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</si>
  <si>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</si>
  <si>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</si>
  <si>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</si>
  <si>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</si>
  <si>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</si>
  <si>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</si>
  <si>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</si>
  <si>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</si>
  <si>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</si>
  <si>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</si>
  <si>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</si>
  <si>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</si>
  <si>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</si>
  <si>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</si>
  <si>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</si>
  <si>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</si>
  <si>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</si>
  <si>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</si>
  <si>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</si>
  <si>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</si>
  <si>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</si>
  <si>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</si>
  <si>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</si>
  <si>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</si>
  <si>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</si>
  <si>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</si>
  <si>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</si>
  <si>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</si>
  <si>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</si>
  <si>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</si>
  <si>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</si>
  <si>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</si>
  <si>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</si>
  <si>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</si>
  <si>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</si>
  <si>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</si>
  <si>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</si>
  <si>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</si>
  <si>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</si>
  <si>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</si>
  <si>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</si>
  <si>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</si>
  <si>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</si>
  <si>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</si>
  <si>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</si>
  <si>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</si>
  <si>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</si>
  <si>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</si>
  <si>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</si>
  <si>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</si>
  <si>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</si>
  <si>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</si>
  <si>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</si>
  <si>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</si>
  <si>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</si>
  <si>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</si>
  <si>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</si>
  <si>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</si>
  <si>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</si>
  <si>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</si>
  <si>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</si>
  <si>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</si>
  <si>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</si>
  <si>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</si>
  <si>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</si>
  <si>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</si>
  <si>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</si>
  <si>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</si>
  <si>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</si>
  <si>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</si>
  <si>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</si>
  <si>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</si>
  <si>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</si>
  <si>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</si>
  <si>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</si>
  <si>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</si>
  <si>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</si>
  <si>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</si>
  <si>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</si>
  <si>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</si>
  <si>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</si>
  <si>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</si>
  <si>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</si>
  <si>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</si>
  <si>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</si>
  <si>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</si>
  <si>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</si>
  <si>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</si>
  <si>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</si>
  <si>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</si>
  <si>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</si>
  <si>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</si>
  <si>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</si>
  <si>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</si>
  <si>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</si>
  <si>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</si>
  <si>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</si>
  <si>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</si>
  <si>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</si>
  <si>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</si>
  <si>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</si>
  <si>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</si>
  <si>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</si>
  <si>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</si>
  <si>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</si>
  <si>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</si>
  <si>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</si>
  <si>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</si>
  <si>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</si>
  <si>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</si>
  <si>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</si>
  <si>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</si>
  <si>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</si>
  <si>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</si>
  <si>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</si>
  <si>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</si>
  <si>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</si>
  <si>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</si>
  <si>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</si>
  <si>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</si>
  <si>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</si>
  <si>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</si>
  <si>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</si>
  <si>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</si>
  <si>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</si>
  <si>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</si>
  <si>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</si>
  <si>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</si>
  <si>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</si>
  <si>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</si>
  <si>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</si>
  <si>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</si>
  <si>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</si>
  <si>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</si>
  <si>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</si>
  <si>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</si>
  <si>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</si>
  <si>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</si>
  <si>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</si>
  <si>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</si>
  <si>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</si>
  <si>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</si>
  <si>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</si>
  <si>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</si>
  <si>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</si>
  <si>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</si>
  <si>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</si>
  <si>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</si>
  <si>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</si>
  <si>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</si>
  <si>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</si>
  <si>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</si>
  <si>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</si>
  <si>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</si>
  <si>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</si>
  <si>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</si>
  <si>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</si>
  <si>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</si>
  <si>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</si>
  <si>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</si>
  <si>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</si>
  <si>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</si>
  <si>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</si>
  <si>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</si>
  <si>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</si>
  <si>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</si>
  <si>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</si>
  <si>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</si>
  <si>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</si>
  <si>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</si>
  <si>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</si>
  <si>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</si>
  <si>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</si>
  <si>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</si>
  <si>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</si>
  <si>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</si>
  <si>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</si>
  <si>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</si>
  <si>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</si>
  <si>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</si>
  <si>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</si>
  <si>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</si>
  <si>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</si>
  <si>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</si>
  <si>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</si>
  <si>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</si>
  <si>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</si>
  <si>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</si>
  <si>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</si>
  <si>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</si>
  <si>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</si>
  <si>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</si>
  <si>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</si>
  <si>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</si>
  <si>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</si>
  <si>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</si>
  <si>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</si>
  <si>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</si>
  <si>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</si>
  <si>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</si>
  <si>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</si>
  <si>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</si>
  <si>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</si>
  <si>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</si>
  <si>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</si>
  <si>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</si>
  <si>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</si>
  <si>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</si>
  <si>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</si>
  <si>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</si>
  <si>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</si>
  <si>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</si>
  <si>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</si>
  <si>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</si>
  <si>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</si>
  <si>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</si>
  <si>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</si>
  <si>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</si>
  <si>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</si>
  <si>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</si>
  <si>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</si>
  <si>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</si>
  <si>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</si>
  <si>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</si>
  <si>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</si>
  <si>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</si>
  <si>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</si>
  <si>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</si>
  <si>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</si>
  <si>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</si>
  <si>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</si>
  <si>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</si>
  <si>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</si>
  <si>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</si>
  <si>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</si>
  <si>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</si>
  <si>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</si>
  <si>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</si>
  <si>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</si>
  <si>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</si>
  <si>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</si>
  <si>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</si>
  <si>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</si>
  <si>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</si>
  <si>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</si>
  <si>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</si>
  <si>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</si>
  <si>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</si>
  <si>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</si>
  <si>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</si>
  <si>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</si>
  <si>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</si>
  <si>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</si>
  <si>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</si>
  <si>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</si>
  <si>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</si>
  <si>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</si>
  <si>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</si>
  <si>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</si>
  <si>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</si>
  <si>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</si>
  <si>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</si>
  <si>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</si>
  <si>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</si>
  <si>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</si>
  <si>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</si>
  <si>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</si>
  <si>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</si>
  <si>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</si>
  <si>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</si>
  <si>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</si>
  <si>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</si>
  <si>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</si>
  <si>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</si>
  <si>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</si>
  <si>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</si>
  <si>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</si>
  <si>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</si>
  <si>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</si>
  <si>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</si>
  <si>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</si>
  <si>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</si>
  <si>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</si>
  <si>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</si>
  <si>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</si>
  <si>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</si>
  <si>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</si>
  <si>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</si>
  <si>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</si>
  <si>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</si>
  <si>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</si>
  <si>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</si>
  <si>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</si>
  <si>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</si>
  <si>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</si>
  <si>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</si>
  <si>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</si>
  <si>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</si>
  <si>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</si>
  <si>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</si>
  <si>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</si>
  <si>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</si>
  <si>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</si>
  <si>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</si>
  <si>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</si>
  <si>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</si>
  <si>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</si>
  <si>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</si>
  <si>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</si>
  <si>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</si>
  <si>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</si>
  <si>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</si>
  <si>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</si>
  <si>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</si>
  <si>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</si>
  <si>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</si>
  <si>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</si>
  <si>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</si>
  <si>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</si>
  <si>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</si>
  <si>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</si>
  <si>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</si>
  <si>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</si>
  <si>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</si>
  <si>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</si>
  <si>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</si>
  <si>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</si>
  <si>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</si>
  <si>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</si>
  <si>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</si>
  <si>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</si>
  <si>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</si>
  <si>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</si>
  <si>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</si>
  <si>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</si>
  <si>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</si>
  <si>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</si>
  <si>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</si>
  <si>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</si>
  <si>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</si>
  <si>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</si>
  <si>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</si>
  <si>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</si>
  <si>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</si>
  <si>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</si>
  <si>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</si>
  <si>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</si>
  <si>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</si>
  <si>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</si>
  <si>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</si>
  <si>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</si>
  <si>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</si>
  <si>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</si>
  <si>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</si>
  <si>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</si>
  <si>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</si>
  <si>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</si>
  <si>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</si>
  <si>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</si>
  <si>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</si>
  <si>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</si>
  <si>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</si>
  <si>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</si>
  <si>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</si>
  <si>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</si>
  <si>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</si>
  <si>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</si>
  <si>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</si>
  <si>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</si>
  <si>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</si>
  <si>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</si>
  <si>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</si>
  <si>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</si>
  <si>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</si>
  <si>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</si>
  <si>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</si>
  <si>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</si>
  <si>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</si>
  <si>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</si>
  <si>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</si>
  <si>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</si>
  <si>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</si>
  <si>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</si>
  <si>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</si>
  <si>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</si>
  <si>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</si>
  <si>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</si>
  <si>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</si>
  <si>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</si>
  <si>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</si>
  <si>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</si>
  <si>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</si>
  <si>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</si>
  <si>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</si>
  <si>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</si>
  <si>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</si>
  <si>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</si>
  <si>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</si>
  <si>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</si>
  <si>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</si>
  <si>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</si>
  <si>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</si>
  <si>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</si>
  <si>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</si>
  <si>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</si>
  <si>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</si>
  <si>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</si>
  <si>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</si>
  <si>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</si>
  <si>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</si>
  <si>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</si>
  <si>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</si>
  <si>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</si>
  <si>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</si>
  <si>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</si>
  <si>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</si>
  <si>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</si>
  <si>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</si>
  <si>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</si>
  <si>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</si>
  <si>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</si>
  <si>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</si>
  <si>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</si>
  <si>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</si>
  <si>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</si>
  <si>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</si>
  <si>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</si>
  <si>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</si>
  <si>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</si>
  <si>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</si>
  <si>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</si>
  <si>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</si>
  <si>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</si>
  <si>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</si>
  <si>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</si>
  <si>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</si>
  <si>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</si>
  <si>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</si>
  <si>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</si>
  <si>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</si>
  <si>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</si>
  <si>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</si>
  <si>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</si>
  <si>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</si>
  <si>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</si>
  <si>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</si>
  <si>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</si>
  <si>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</si>
  <si>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</si>
  <si>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</si>
  <si>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</si>
  <si>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</si>
  <si>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</si>
  <si>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</si>
  <si>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</si>
  <si>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</si>
  <si>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</si>
  <si>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</si>
  <si>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</si>
  <si>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</si>
  <si>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</si>
  <si>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</si>
  <si>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</si>
  <si>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</si>
  <si>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</si>
  <si>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</si>
  <si>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</si>
  <si>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</si>
  <si>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</si>
  <si>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</si>
  <si>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</si>
  <si>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</si>
  <si>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</si>
  <si>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</si>
  <si>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</si>
  <si>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</si>
  <si>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</si>
  <si>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</si>
  <si>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</si>
  <si>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</si>
  <si>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</si>
  <si>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</si>
  <si>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</si>
  <si>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</si>
  <si>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</si>
  <si>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</si>
  <si>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</si>
  <si>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</si>
  <si>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</si>
  <si>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</si>
  <si>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</si>
  <si>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</si>
  <si>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</si>
  <si>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</si>
  <si>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</si>
  <si>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</si>
  <si>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</si>
  <si>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</si>
  <si>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</si>
  <si>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</si>
  <si>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</si>
  <si>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</si>
  <si>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</si>
  <si>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</si>
  <si>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</si>
  <si>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</si>
  <si>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</si>
  <si>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</si>
  <si>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</si>
  <si>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</si>
  <si>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</si>
  <si>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</si>
  <si>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</si>
  <si>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</si>
  <si>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</si>
  <si>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</si>
  <si>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</si>
  <si>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</si>
  <si>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</si>
  <si>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</si>
  <si>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</si>
  <si>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</si>
  <si>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</si>
  <si>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</si>
  <si>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</si>
  <si>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</si>
  <si>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</si>
  <si>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</si>
  <si>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</si>
  <si>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</si>
  <si>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</si>
  <si>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</si>
  <si>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</si>
  <si>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</si>
  <si>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</si>
  <si>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</si>
  <si>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</si>
  <si>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</si>
  <si>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</si>
  <si>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</si>
  <si>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</si>
  <si>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</si>
  <si>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</si>
  <si>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</si>
  <si>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</si>
  <si>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</si>
  <si>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</si>
  <si>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</si>
  <si>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</si>
  <si>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</si>
  <si>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</si>
  <si>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</si>
  <si>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</si>
  <si>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</si>
  <si>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</si>
  <si>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</si>
  <si>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</si>
  <si>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</si>
  <si>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</si>
  <si>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</si>
  <si>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</si>
  <si>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</si>
  <si>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</si>
  <si>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</si>
  <si>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</si>
  <si>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</si>
  <si>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</si>
  <si>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</si>
  <si>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</si>
  <si>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</si>
  <si>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</si>
  <si>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</si>
  <si>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</si>
  <si>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</si>
  <si>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</si>
  <si>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</si>
  <si>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</si>
  <si>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</si>
  <si>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</si>
  <si>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</si>
  <si>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</si>
  <si>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</si>
  <si>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</si>
  <si>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</si>
  <si>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</si>
  <si>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</si>
  <si>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</si>
  <si>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</si>
  <si>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</si>
  <si>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</si>
  <si>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</si>
  <si>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</si>
  <si>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</si>
  <si>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</si>
  <si>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</si>
  <si>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</si>
  <si>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</si>
  <si>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</si>
  <si>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</si>
  <si>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</si>
  <si>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</si>
  <si>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</si>
  <si>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</si>
  <si>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</si>
  <si>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</si>
  <si>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</si>
  <si>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</si>
  <si>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</si>
  <si>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</si>
  <si>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</si>
  <si>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</si>
  <si>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</si>
  <si>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</si>
  <si>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</si>
  <si>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</si>
  <si>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</si>
  <si>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</si>
  <si>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</si>
  <si>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</si>
  <si>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</si>
  <si>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</si>
  <si>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</si>
  <si>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</si>
  <si>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</si>
  <si>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</si>
  <si>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</si>
  <si>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</si>
  <si>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</si>
  <si>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</si>
  <si>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</si>
  <si>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</si>
  <si>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</si>
  <si>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</si>
  <si>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</si>
  <si>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</si>
  <si>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</si>
  <si>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</si>
  <si>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</si>
  <si>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</si>
  <si>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</si>
  <si>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</si>
  <si>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</si>
  <si>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</si>
  <si>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</si>
  <si>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</si>
  <si>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</si>
  <si>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</si>
  <si>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</si>
  <si>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</si>
  <si>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</si>
  <si>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</si>
  <si>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</si>
  <si>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</si>
  <si>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</si>
  <si>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</si>
  <si>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</si>
  <si>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</si>
  <si>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</si>
  <si>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</si>
  <si>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</si>
  <si>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</si>
  <si>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</si>
  <si>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</si>
  <si>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</si>
  <si>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</si>
  <si>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</si>
  <si>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</si>
  <si>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</si>
  <si>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</si>
  <si>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</si>
  <si>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</si>
  <si>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</si>
  <si>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</si>
  <si>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</si>
  <si>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</si>
  <si>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</si>
  <si>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</si>
  <si>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</si>
  <si>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</si>
  <si>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</si>
  <si>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</si>
  <si>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</si>
  <si>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</si>
  <si>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</si>
  <si>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</si>
  <si>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</si>
  <si>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</si>
  <si>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</si>
  <si>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</si>
  <si>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</si>
  <si>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</si>
  <si>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</si>
  <si>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</si>
  <si>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</si>
  <si>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</si>
  <si>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</si>
  <si>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</si>
  <si>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</si>
  <si>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</si>
  <si>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</si>
  <si>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</si>
  <si>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</si>
  <si>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</si>
  <si>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</si>
  <si>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</si>
  <si>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</si>
  <si>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</si>
  <si>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</si>
  <si>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</si>
  <si>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</si>
  <si>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</si>
  <si>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</si>
  <si>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</si>
  <si>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</si>
  <si>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</si>
  <si>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</si>
  <si>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</si>
  <si>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</si>
  <si>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</si>
  <si>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</si>
  <si>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</si>
  <si>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</si>
  <si>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</si>
  <si>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</si>
  <si>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</si>
  <si>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</si>
  <si>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</si>
  <si>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</si>
  <si>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</si>
  <si>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</si>
  <si>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</si>
  <si>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</si>
  <si>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</si>
  <si>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</si>
  <si>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</si>
  <si>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</si>
  <si>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</si>
  <si>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</si>
  <si>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</si>
  <si>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</si>
  <si>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</si>
  <si>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</si>
  <si>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</si>
  <si>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</si>
  <si>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</si>
  <si>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</si>
  <si>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</si>
  <si>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</si>
  <si>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</si>
  <si>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</si>
  <si>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</si>
  <si>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</si>
  <si>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</si>
  <si>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</si>
  <si>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</si>
  <si>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</si>
  <si>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</si>
  <si>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</si>
  <si>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</si>
  <si>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</si>
  <si>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</si>
  <si>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</si>
  <si>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</si>
  <si>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</si>
  <si>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</si>
  <si>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</si>
  <si>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</si>
  <si>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</si>
  <si>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</si>
  <si>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</si>
  <si>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</si>
  <si>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</si>
  <si>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</si>
  <si>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</si>
  <si>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</si>
  <si>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</si>
  <si>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</si>
  <si>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</si>
  <si>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</si>
  <si>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</si>
  <si>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</si>
  <si>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</si>
  <si>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</si>
  <si>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</si>
  <si>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</si>
  <si>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</si>
  <si>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</si>
  <si>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</si>
  <si>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</si>
  <si>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</si>
  <si>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</si>
  <si>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</si>
  <si>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</si>
  <si>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</si>
  <si>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</si>
  <si>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</si>
  <si>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</si>
  <si>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</si>
  <si>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</si>
  <si>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</si>
  <si>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</si>
  <si>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</si>
  <si>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</si>
  <si>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</si>
  <si>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</si>
  <si>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</si>
  <si>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</si>
  <si>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</si>
  <si>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</si>
  <si>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</si>
  <si>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</si>
  <si>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</si>
  <si>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</si>
  <si>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</si>
  <si>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</si>
  <si>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</si>
  <si>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</si>
  <si>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</si>
  <si>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</si>
  <si>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</si>
  <si>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</si>
  <si>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</si>
  <si>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</si>
  <si>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</si>
  <si>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</si>
  <si>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</si>
  <si>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</si>
  <si>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</si>
  <si>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</si>
  <si>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</si>
  <si>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</si>
  <si>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</si>
  <si>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</si>
  <si>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</si>
  <si>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</si>
  <si>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</si>
  <si>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</si>
  <si>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</si>
  <si>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</si>
  <si>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</si>
  <si>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</si>
  <si>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</si>
  <si>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</si>
  <si>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</si>
  <si>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</si>
  <si>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</si>
  <si>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</si>
  <si>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</si>
  <si>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</si>
  <si>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</si>
  <si>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</si>
  <si>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</si>
  <si>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</si>
  <si>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</si>
  <si>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</si>
  <si>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</si>
  <si>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</si>
  <si>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</si>
  <si>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</si>
  <si>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</si>
  <si>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</si>
  <si>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</si>
  <si>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</si>
  <si>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</si>
  <si>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</si>
  <si>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</si>
  <si>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</si>
  <si>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</si>
  <si>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</si>
  <si>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</si>
  <si>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</si>
  <si>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</si>
  <si>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</si>
  <si>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</si>
  <si>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</si>
  <si>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</si>
  <si>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</si>
  <si>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</si>
  <si>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</si>
  <si>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</si>
  <si>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</si>
  <si>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</si>
  <si>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</si>
  <si>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</si>
  <si>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</si>
  <si>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</si>
  <si>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</si>
  <si>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</si>
  <si>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</si>
  <si>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</si>
  <si>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</si>
  <si>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</si>
  <si>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</si>
  <si>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</si>
  <si>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</si>
  <si>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</si>
  <si>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</si>
  <si>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</si>
  <si>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</si>
  <si>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</si>
  <si>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</si>
  <si>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</si>
  <si>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</si>
  <si>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</si>
  <si>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</si>
  <si>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</si>
  <si>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</si>
  <si>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</si>
  <si>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</si>
  <si>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</si>
  <si>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</si>
  <si>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</si>
  <si>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</si>
  <si>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</si>
  <si>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</si>
  <si>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</si>
  <si>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</si>
  <si>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</si>
  <si>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</si>
  <si>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</si>
  <si>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</si>
  <si>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</si>
  <si>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</si>
  <si>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</si>
  <si>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</si>
  <si>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</si>
  <si>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</si>
  <si>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</si>
  <si>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</si>
  <si>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</si>
  <si>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</si>
  <si>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</si>
  <si>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</si>
  <si>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</si>
  <si>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</si>
  <si>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</si>
  <si>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</si>
  <si>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</si>
  <si>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</si>
  <si>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</si>
  <si>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</si>
  <si>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</si>
  <si>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</si>
  <si>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</si>
  <si>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</si>
  <si>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</si>
  <si>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</si>
  <si>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</si>
  <si>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</si>
  <si>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</si>
  <si>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</si>
  <si>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</si>
  <si>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</si>
  <si>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</si>
  <si>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</si>
  <si>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</si>
  <si>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</si>
  <si>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</si>
  <si>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</si>
  <si>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</si>
  <si>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</si>
  <si>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</si>
  <si>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</si>
  <si>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</si>
  <si>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</si>
  <si>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</si>
  <si>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</si>
  <si>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</si>
  <si>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</si>
  <si>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</si>
  <si>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</si>
  <si>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</si>
  <si>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</si>
  <si>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</si>
  <si>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</si>
  <si>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</si>
  <si>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</si>
  <si>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</si>
  <si>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</si>
  <si>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</si>
  <si>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</si>
  <si>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</si>
  <si>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</si>
  <si>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</si>
  <si>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</si>
  <si>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</si>
  <si>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</si>
  <si>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</si>
  <si>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</si>
  <si>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</si>
  <si>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</si>
  <si>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</si>
  <si>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</si>
  <si>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</si>
  <si>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</si>
  <si>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</si>
  <si>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</si>
  <si>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</si>
  <si>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</si>
  <si>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</si>
  <si>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</si>
  <si>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</si>
  <si>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</si>
  <si>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</si>
  <si>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</si>
  <si>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</si>
  <si>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</si>
  <si>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</si>
  <si>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</si>
  <si>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</si>
  <si>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</si>
  <si>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</si>
  <si>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</si>
  <si>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</si>
  <si>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</si>
  <si>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</si>
  <si>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</si>
  <si>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</si>
  <si>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</si>
  <si>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</si>
  <si>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</si>
  <si>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</si>
  <si>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</si>
  <si>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</si>
  <si>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</si>
  <si>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</si>
  <si>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</si>
  <si>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</si>
  <si>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</si>
  <si>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</si>
  <si>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</si>
  <si>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</si>
  <si>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</si>
  <si>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</si>
  <si>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</si>
  <si>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</si>
  <si>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</si>
  <si>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</si>
  <si>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</si>
  <si>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</si>
  <si>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</si>
  <si>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</si>
  <si>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</si>
  <si>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</si>
  <si>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</si>
  <si>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</si>
  <si>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</si>
  <si>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</si>
  <si>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</si>
  <si>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</si>
  <si>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</si>
  <si>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</si>
  <si>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</si>
  <si>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</si>
  <si>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</si>
  <si>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</si>
  <si>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</si>
  <si>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</si>
  <si>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</si>
  <si>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</si>
  <si>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</si>
  <si>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</si>
  <si>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</si>
  <si>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</si>
  <si>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</si>
  <si>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</si>
  <si>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</si>
  <si>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</si>
  <si>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</si>
  <si>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</si>
  <si>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</si>
  <si>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</si>
  <si>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</si>
  <si>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</si>
  <si>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</si>
  <si>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</si>
  <si>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</si>
  <si>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</si>
  <si>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</si>
  <si>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</si>
  <si>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</si>
  <si>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</si>
  <si>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</si>
  <si>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</si>
  <si>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</si>
  <si>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</si>
  <si>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</si>
  <si>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</si>
  <si>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</si>
  <si>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</si>
  <si>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</si>
  <si>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</si>
  <si>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</si>
  <si>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</si>
  <si>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</si>
  <si>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</si>
  <si>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</si>
  <si>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</si>
  <si>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</si>
  <si>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</si>
  <si>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</si>
  <si>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</si>
  <si>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</si>
  <si>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</si>
  <si>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</si>
  <si>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</si>
  <si>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</si>
  <si>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</si>
  <si>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</si>
  <si>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</si>
  <si>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</si>
  <si>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</si>
  <si>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</si>
  <si>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</si>
  <si>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</si>
  <si>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</si>
  <si>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</si>
  <si>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</si>
  <si>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</si>
  <si>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</si>
  <si>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</si>
  <si>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</si>
  <si>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</si>
  <si>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</si>
  <si>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</si>
  <si>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</si>
  <si>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</si>
  <si>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</si>
  <si>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</si>
  <si>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</si>
  <si>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</si>
  <si>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</si>
  <si>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</si>
  <si>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</si>
  <si>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</si>
  <si>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</si>
  <si>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</si>
  <si>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</si>
  <si>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</si>
  <si>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</si>
  <si>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</si>
  <si>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</si>
  <si>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</si>
  <si>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</si>
  <si>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</si>
  <si>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</si>
  <si>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</si>
  <si>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</si>
  <si>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</si>
  <si>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</si>
  <si>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</si>
  <si>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</si>
  <si>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</si>
  <si>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</si>
  <si>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</si>
  <si>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</si>
  <si>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</si>
  <si>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</si>
  <si>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</si>
  <si>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</si>
  <si>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</si>
  <si>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</si>
  <si>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</si>
  <si>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</si>
  <si>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</si>
  <si>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</si>
  <si>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</si>
  <si>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</si>
  <si>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</si>
  <si>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</si>
  <si>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</si>
  <si>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</si>
  <si>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</si>
  <si>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</si>
  <si>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</si>
  <si>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</si>
  <si>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</si>
  <si>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</si>
  <si>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</si>
  <si>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</si>
  <si>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</si>
  <si>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</si>
  <si>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</si>
  <si>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</si>
  <si>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</si>
  <si>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</si>
  <si>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</si>
  <si>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</si>
  <si>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</si>
  <si>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</si>
  <si>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</si>
  <si>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</si>
  <si>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</si>
  <si>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</si>
  <si>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</si>
  <si>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</si>
  <si>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</si>
  <si>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</si>
  <si>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</si>
  <si>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</si>
  <si>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</si>
  <si>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</si>
  <si>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</si>
  <si>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</si>
  <si>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</si>
  <si>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</si>
  <si>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</si>
  <si>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</si>
  <si>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</si>
  <si>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</si>
  <si>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</si>
  <si>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</si>
  <si>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</si>
  <si>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</si>
  <si>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</si>
  <si>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</si>
  <si>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</si>
  <si>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</si>
  <si>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</si>
  <si>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</si>
  <si>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</si>
  <si>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</si>
  <si>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</si>
  <si>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</si>
  <si>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</si>
  <si>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</si>
  <si>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</si>
  <si>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</si>
  <si>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</si>
  <si>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</si>
  <si>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</si>
  <si>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</si>
  <si>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</si>
  <si>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</si>
  <si>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</si>
  <si>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</si>
  <si>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</si>
  <si>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</si>
  <si>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</si>
  <si>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</si>
  <si>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</si>
  <si>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</si>
  <si>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</si>
  <si>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</si>
  <si>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</si>
  <si>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</si>
  <si>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</si>
  <si>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</si>
  <si>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</si>
  <si>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</si>
  <si>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</si>
  <si>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</si>
  <si>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</si>
  <si>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</si>
  <si>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</si>
  <si>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</si>
  <si>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</si>
  <si>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</si>
  <si>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</si>
  <si>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</si>
  <si>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</si>
  <si>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</si>
  <si>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</si>
  <si>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</si>
  <si>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</si>
  <si>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</si>
  <si>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</si>
  <si>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</si>
  <si>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</si>
  <si>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</si>
  <si>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</si>
  <si>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</si>
  <si>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</si>
  <si>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</si>
  <si>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</si>
  <si>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</si>
  <si>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</si>
  <si>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</si>
  <si>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</si>
  <si>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</si>
  <si>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</si>
  <si>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</si>
  <si>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</si>
  <si>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</si>
  <si>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</si>
  <si>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</si>
  <si>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</si>
  <si>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</si>
  <si>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</si>
  <si>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</si>
  <si>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</si>
  <si>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</si>
  <si>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</si>
  <si>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</si>
  <si>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</si>
  <si>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</si>
  <si>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</si>
  <si>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</si>
  <si>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</si>
  <si>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</si>
  <si>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</si>
  <si>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</si>
  <si>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</si>
  <si>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</si>
  <si>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</si>
  <si>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</si>
  <si>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</si>
  <si>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</si>
  <si>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</si>
  <si>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</si>
  <si>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</si>
  <si>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</si>
  <si>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</si>
  <si>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</si>
  <si>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</si>
  <si>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</si>
  <si>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</si>
  <si>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</si>
  <si>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</si>
  <si>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</si>
  <si>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</si>
  <si>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</si>
  <si>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</si>
  <si>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</si>
  <si>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</si>
  <si>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</si>
  <si>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</si>
  <si>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</si>
  <si>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</si>
  <si>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</si>
  <si>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</si>
  <si>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</si>
  <si>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</si>
  <si>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</si>
  <si>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</si>
  <si>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</si>
  <si>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</si>
  <si>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</si>
  <si>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</si>
  <si>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</si>
  <si>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</si>
  <si>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</si>
  <si>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</si>
  <si>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</si>
  <si>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</si>
  <si>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</si>
  <si>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</si>
  <si>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</si>
  <si>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</si>
  <si>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</si>
  <si>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</si>
  <si>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</si>
  <si>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</si>
  <si>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</si>
  <si>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</si>
  <si>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</si>
  <si>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</si>
  <si>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</si>
  <si>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</si>
  <si>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</si>
  <si>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</si>
  <si>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</si>
  <si>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</si>
  <si>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</si>
  <si>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</si>
  <si>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</si>
  <si>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</si>
  <si>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</si>
  <si>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</si>
  <si>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</si>
  <si>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</si>
  <si>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</si>
  <si>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</si>
  <si>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</si>
  <si>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</si>
  <si>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</si>
  <si>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</si>
  <si>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</si>
  <si>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</si>
  <si>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</si>
  <si>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</si>
  <si>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</si>
  <si>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</si>
  <si>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</si>
  <si>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</si>
  <si>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</si>
  <si>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</si>
  <si>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</si>
  <si>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</si>
  <si>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</si>
  <si>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</si>
  <si>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</si>
  <si>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</si>
  <si>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</si>
  <si>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</si>
  <si>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</si>
  <si>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</si>
  <si>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</si>
  <si>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</si>
  <si>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</si>
  <si>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</si>
  <si>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</si>
  <si>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</si>
  <si>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</si>
  <si>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</si>
  <si>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</si>
  <si>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</si>
  <si>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</si>
  <si>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</si>
  <si>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</si>
  <si>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</si>
  <si>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</si>
  <si>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</si>
  <si>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</si>
  <si>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</si>
  <si>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</si>
  <si>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</si>
  <si>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</si>
  <si>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</si>
  <si>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</si>
  <si>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</si>
  <si>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</si>
  <si>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</si>
  <si>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</si>
  <si>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</si>
  <si>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</si>
  <si>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</si>
  <si>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</si>
  <si>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</si>
  <si>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</si>
  <si>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</si>
  <si>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</si>
  <si>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</si>
  <si>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</si>
  <si>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</si>
  <si>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</si>
  <si>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</si>
  <si>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</si>
  <si>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</si>
  <si>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</si>
  <si>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</si>
  <si>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</si>
  <si>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</si>
  <si>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</si>
  <si>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</si>
  <si>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</si>
  <si>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</si>
  <si>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</si>
  <si>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</si>
  <si>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</si>
  <si>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</si>
  <si>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</si>
  <si>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</si>
  <si>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</si>
  <si>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</si>
  <si>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</si>
  <si>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</si>
  <si>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</si>
  <si>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</si>
  <si>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</si>
  <si>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</si>
  <si>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</si>
  <si>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</si>
  <si>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</si>
  <si>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</si>
  <si>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</si>
  <si>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</si>
  <si>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</si>
  <si>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</si>
  <si>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</si>
  <si>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</si>
  <si>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</si>
  <si>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</si>
  <si>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</si>
  <si>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</si>
  <si>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</si>
  <si>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</si>
  <si>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</si>
  <si>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</si>
  <si>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</si>
  <si>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</si>
  <si>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</si>
  <si>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</si>
  <si>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</si>
  <si>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</si>
  <si>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</si>
  <si>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</si>
  <si>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</si>
  <si>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</si>
  <si>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</si>
  <si>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</si>
  <si>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</si>
  <si>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</si>
  <si>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</si>
  <si>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</si>
  <si>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</si>
  <si>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</si>
  <si>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</si>
  <si>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</si>
  <si>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</si>
  <si>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</si>
  <si>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</si>
  <si>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</si>
  <si>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</si>
  <si>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</si>
  <si>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</si>
  <si>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</si>
  <si>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</si>
  <si>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</si>
  <si>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</si>
  <si>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</si>
  <si>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</si>
  <si>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</si>
  <si>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</si>
  <si>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</si>
  <si>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</si>
  <si>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</si>
  <si>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</si>
  <si>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</si>
  <si>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</si>
  <si>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</si>
  <si>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</si>
  <si>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</si>
  <si>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</si>
  <si>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</si>
  <si>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</si>
  <si>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</si>
  <si>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</si>
  <si>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</si>
  <si>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</si>
  <si>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</si>
  <si>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</si>
  <si>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</si>
  <si>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</si>
  <si>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</si>
  <si>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</si>
  <si>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</si>
  <si>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</si>
  <si>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</si>
  <si>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</si>
  <si>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</si>
  <si>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</si>
  <si>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</si>
  <si>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</si>
  <si>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</si>
  <si>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</si>
  <si>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</si>
  <si>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</si>
  <si>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</si>
  <si>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</si>
  <si>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</si>
  <si>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</si>
  <si>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</si>
  <si>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</si>
  <si>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</si>
  <si>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</si>
  <si>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</si>
  <si>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</si>
  <si>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</si>
  <si>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</si>
  <si>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</si>
  <si>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</si>
  <si>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</si>
  <si>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</si>
  <si>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</si>
  <si>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</si>
  <si>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</si>
  <si>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</si>
  <si>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</si>
  <si>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</si>
  <si>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</si>
  <si>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</si>
  <si>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</si>
  <si>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</si>
  <si>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</si>
  <si>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</si>
  <si>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</si>
  <si>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</si>
  <si>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</si>
  <si>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</si>
  <si>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</si>
  <si>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</si>
  <si>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</si>
  <si>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</si>
  <si>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</si>
  <si>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</si>
  <si>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</si>
  <si>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</si>
  <si>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</si>
  <si>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</si>
  <si>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</si>
  <si>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</si>
  <si>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</si>
  <si>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</si>
  <si>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</si>
  <si>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</si>
  <si>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</si>
  <si>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</si>
  <si>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</si>
  <si>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</si>
  <si>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</si>
  <si>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</si>
  <si>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</si>
  <si>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</si>
  <si>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</si>
  <si>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</si>
  <si>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</si>
  <si>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</si>
  <si>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</si>
  <si>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</si>
  <si>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</si>
  <si>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</si>
  <si>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</si>
  <si>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</si>
  <si>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</si>
  <si>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</si>
  <si>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</si>
  <si>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</si>
  <si>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</si>
  <si>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</si>
  <si>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</si>
  <si>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</si>
  <si>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</si>
  <si>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</si>
  <si>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</si>
  <si>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</si>
  <si>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</si>
  <si>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</si>
  <si>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</si>
  <si>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</si>
  <si>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</si>
  <si>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</si>
  <si>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</si>
  <si>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</si>
  <si>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</si>
  <si>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</si>
  <si>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</si>
  <si>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</si>
  <si>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</si>
  <si>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</si>
  <si>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</si>
  <si>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</si>
  <si>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</si>
  <si>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</si>
  <si>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</si>
  <si>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</si>
  <si>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</si>
  <si>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</si>
  <si>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</si>
  <si>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</si>
  <si>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</si>
  <si>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</si>
  <si>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</si>
  <si>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</si>
  <si>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</si>
  <si>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</si>
  <si>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</si>
  <si>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</si>
  <si>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</si>
  <si>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</si>
  <si>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</si>
  <si>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</si>
  <si>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</si>
  <si>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</si>
  <si>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</si>
  <si>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</si>
  <si>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</si>
  <si>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</si>
  <si>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</si>
  <si>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</si>
  <si>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</si>
  <si>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</si>
  <si>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</si>
  <si>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</si>
  <si>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</si>
  <si>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</si>
  <si>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</si>
  <si>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</si>
  <si>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</si>
  <si>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</si>
  <si>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</si>
  <si>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</si>
  <si>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</si>
  <si>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</si>
  <si>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</si>
  <si>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</si>
  <si>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</si>
  <si>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</si>
  <si>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</si>
  <si>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</si>
  <si>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</si>
  <si>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</si>
  <si>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</si>
  <si>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</si>
  <si>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</si>
  <si>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</si>
  <si>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</si>
  <si>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</si>
  <si>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</si>
  <si>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</si>
  <si>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</si>
  <si>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</si>
  <si>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</si>
  <si>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</si>
  <si>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</si>
  <si>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</si>
  <si>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</si>
  <si>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</si>
  <si>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</si>
  <si>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</si>
  <si>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</si>
  <si>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</si>
  <si>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</si>
  <si>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</si>
  <si>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</si>
  <si>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</si>
  <si>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</si>
  <si>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</si>
  <si>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</si>
  <si>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</si>
  <si>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</si>
  <si>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</si>
  <si>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</si>
  <si>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</si>
  <si>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</si>
  <si>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</si>
  <si>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</si>
  <si>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</si>
  <si>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</si>
  <si>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</si>
  <si>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</si>
  <si>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</si>
  <si>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</si>
  <si>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</si>
  <si>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</si>
  <si>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</si>
  <si>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</si>
  <si>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</si>
  <si>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</si>
  <si>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</si>
  <si>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</si>
  <si>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</si>
  <si>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</si>
  <si>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</si>
  <si>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</si>
  <si>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</si>
  <si>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</si>
  <si>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</si>
  <si>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</si>
  <si>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</si>
  <si>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</si>
  <si>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</si>
  <si>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</si>
  <si>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</si>
  <si>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</si>
  <si>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</si>
  <si>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</si>
  <si>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</si>
  <si>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</si>
  <si>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</si>
  <si>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</si>
  <si>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</si>
  <si>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</si>
  <si>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</si>
  <si>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</si>
  <si>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</si>
  <si>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</si>
  <si>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</si>
  <si>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</si>
  <si>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</si>
  <si>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</si>
  <si>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</si>
  <si>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</si>
  <si>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</si>
  <si>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</si>
  <si>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</si>
  <si>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</si>
  <si>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</si>
  <si>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</si>
  <si>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</si>
  <si>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</si>
  <si>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</si>
  <si>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</si>
  <si>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</si>
  <si>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</si>
  <si>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</si>
  <si>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</si>
  <si>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</si>
  <si>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</si>
  <si>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</si>
  <si>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</si>
  <si>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</si>
  <si>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</si>
  <si>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</si>
  <si>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</si>
  <si>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</si>
  <si>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</si>
  <si>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</si>
  <si>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</si>
  <si>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</si>
  <si>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</si>
  <si>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</si>
  <si>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</si>
  <si>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</si>
  <si>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</si>
  <si>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</si>
  <si>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</si>
  <si>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</si>
  <si>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</si>
  <si>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</si>
  <si>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</si>
  <si>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</si>
  <si>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</si>
  <si>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</si>
  <si>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</si>
  <si>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</si>
  <si>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</si>
  <si>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</si>
  <si>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</si>
  <si>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</si>
  <si>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</si>
  <si>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</si>
  <si>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</si>
  <si>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</si>
  <si>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</si>
  <si>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</si>
  <si>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</si>
  <si>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</si>
  <si>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</si>
  <si>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</si>
  <si>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</si>
  <si>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</si>
  <si>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</si>
  <si>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</si>
  <si>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</si>
  <si>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</si>
  <si>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</si>
  <si>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</si>
  <si>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</si>
  <si>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</si>
  <si>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</si>
  <si>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</si>
  <si>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</si>
  <si>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</si>
  <si>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</si>
  <si>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</si>
  <si>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</si>
  <si>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</si>
  <si>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</si>
  <si>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</si>
  <si>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</si>
  <si>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</si>
  <si>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</si>
  <si>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</si>
  <si>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</si>
  <si>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</si>
  <si>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</si>
  <si>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</si>
  <si>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</si>
  <si>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</si>
  <si>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</si>
  <si>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</si>
  <si>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</si>
  <si>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</si>
  <si>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</si>
  <si>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</si>
  <si>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</si>
  <si>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</si>
  <si>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</si>
  <si>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</si>
  <si>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</si>
  <si>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</si>
  <si>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</si>
  <si>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</si>
  <si>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</si>
  <si>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</si>
  <si>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</si>
  <si>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</si>
  <si>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</si>
  <si>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</si>
  <si>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</si>
  <si>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</si>
  <si>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</si>
  <si>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</si>
  <si>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</si>
  <si>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</si>
  <si>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</si>
  <si>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</si>
  <si>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</si>
  <si>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</si>
  <si>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</si>
  <si>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</si>
  <si>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</si>
  <si>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</si>
  <si>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</si>
  <si>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</si>
  <si>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</si>
  <si>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</si>
  <si>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</si>
  <si>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</si>
  <si>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</si>
  <si>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</si>
  <si>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</si>
  <si>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</si>
  <si>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</si>
  <si>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</si>
  <si>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</si>
  <si>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</si>
  <si>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</si>
  <si>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</si>
  <si>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</si>
  <si>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</si>
  <si>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</si>
  <si>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</si>
  <si>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</si>
  <si>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</si>
  <si>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</si>
  <si>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</si>
  <si>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</si>
  <si>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</si>
  <si>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</si>
  <si>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</si>
  <si>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</si>
  <si>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</si>
  <si>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</si>
  <si>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</si>
  <si>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</si>
  <si>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</si>
  <si>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</si>
  <si>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</si>
  <si>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</si>
  <si>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</si>
  <si>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</si>
  <si>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</si>
  <si>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</si>
  <si>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</si>
  <si>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</si>
  <si>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</si>
  <si>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</si>
  <si>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</si>
  <si>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</si>
  <si>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</si>
  <si>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</si>
  <si>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</si>
  <si>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</si>
  <si>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</si>
  <si>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</si>
  <si>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</si>
  <si>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</si>
  <si>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</si>
  <si>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</si>
  <si>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</si>
  <si>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</si>
  <si>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</si>
  <si>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</si>
  <si>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</si>
  <si>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</si>
  <si>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</si>
  <si>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</si>
  <si>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</si>
  <si>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</si>
  <si>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</si>
  <si>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</si>
  <si>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</si>
  <si>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</si>
  <si>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</si>
  <si>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</si>
  <si>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</si>
  <si>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</si>
  <si>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</si>
  <si>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</si>
  <si>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</si>
  <si>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</si>
  <si>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</si>
  <si>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</si>
  <si>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</si>
  <si>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</si>
  <si>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</si>
  <si>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</si>
  <si>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</si>
  <si>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</si>
  <si>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</si>
  <si>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</si>
  <si>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</si>
  <si>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</si>
  <si>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</si>
  <si>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</si>
  <si>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</si>
  <si>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</si>
  <si>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</si>
  <si>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</si>
  <si>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</si>
  <si>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</si>
  <si>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</si>
  <si>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</si>
  <si>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</si>
  <si>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</si>
  <si>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</si>
  <si>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</si>
  <si>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</si>
  <si>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</si>
  <si>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</si>
  <si>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</si>
  <si>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</si>
  <si>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</si>
  <si>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</si>
  <si>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</si>
  <si>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</si>
  <si>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</si>
  <si>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</si>
  <si>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</si>
  <si>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</si>
  <si>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</si>
  <si>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</si>
  <si>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</si>
  <si>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</si>
  <si>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</si>
  <si>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</si>
  <si>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</si>
  <si>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</si>
  <si>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</si>
  <si>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</si>
  <si>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</si>
  <si>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</si>
  <si>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</si>
  <si>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</si>
  <si>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</si>
  <si>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</si>
  <si>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</si>
  <si>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</si>
  <si>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</si>
  <si>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</si>
  <si>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</si>
  <si>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</si>
  <si>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</si>
  <si>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</si>
  <si>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</si>
  <si>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</si>
  <si>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</si>
  <si>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</si>
  <si>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</si>
  <si>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</si>
  <si>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</si>
  <si>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</si>
  <si>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</si>
  <si>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</si>
  <si>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</si>
  <si>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</si>
  <si>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</si>
  <si>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</si>
  <si>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</si>
  <si>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</si>
  <si>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</si>
  <si>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</si>
  <si>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</si>
  <si>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</si>
  <si>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</si>
  <si>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</si>
  <si>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</si>
  <si>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</si>
  <si>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</si>
  <si>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</si>
  <si>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</si>
  <si>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</si>
  <si>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</si>
  <si>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</si>
  <si>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</si>
  <si>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</si>
  <si>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</si>
  <si>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</si>
  <si>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</si>
  <si>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</si>
  <si>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</si>
  <si>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</si>
  <si>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</si>
  <si>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</si>
  <si>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</si>
  <si>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</si>
  <si>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</si>
  <si>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</si>
  <si>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</si>
  <si>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</si>
  <si>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</si>
  <si>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</si>
  <si>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</si>
  <si>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</si>
  <si>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</si>
  <si>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</si>
  <si>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</si>
  <si>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</si>
  <si>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</si>
  <si>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</si>
  <si>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</si>
  <si>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</si>
  <si>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</si>
  <si>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</si>
  <si>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</si>
  <si>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</si>
  <si>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</si>
  <si>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</si>
  <si>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</si>
  <si>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</si>
  <si>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</si>
  <si>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</si>
  <si>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</si>
  <si>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</si>
  <si>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</si>
  <si>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</si>
  <si>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</si>
  <si>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</si>
  <si>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</si>
  <si>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</si>
  <si>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</si>
  <si>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</si>
  <si>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</si>
  <si>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</si>
  <si>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</si>
  <si>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</si>
  <si>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</si>
  <si>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</si>
  <si>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</si>
  <si>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</si>
  <si>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</si>
  <si>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</si>
  <si>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</si>
  <si>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</si>
  <si>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</si>
  <si>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</si>
  <si>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</si>
  <si>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</si>
  <si>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</si>
  <si>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</si>
  <si>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</si>
  <si>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</si>
  <si>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</si>
  <si>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</si>
  <si>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</si>
  <si>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</si>
  <si>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</si>
  <si>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</si>
  <si>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</si>
  <si>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</si>
  <si>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</si>
  <si>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</si>
  <si>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</si>
  <si>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</si>
  <si>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</si>
  <si>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</si>
  <si>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</si>
  <si>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</si>
  <si>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</si>
  <si>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</si>
  <si>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</si>
  <si>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</si>
  <si>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</si>
  <si>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</si>
  <si>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</si>
  <si>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</si>
  <si>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</si>
  <si>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</si>
  <si>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</si>
  <si>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</si>
  <si>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</si>
  <si>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</si>
  <si>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</si>
  <si>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</si>
  <si>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</si>
  <si>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</si>
  <si>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</si>
  <si>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</si>
  <si>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</si>
  <si>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</si>
  <si>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</si>
  <si>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</si>
  <si>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</si>
  <si>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</si>
  <si>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</si>
  <si>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</si>
  <si>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</si>
  <si>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</si>
  <si>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</si>
  <si>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</si>
  <si>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</si>
  <si>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</si>
  <si>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</si>
  <si>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</si>
  <si>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</si>
  <si>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</si>
  <si>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</si>
  <si>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</si>
  <si>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</si>
  <si>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</si>
  <si>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</si>
  <si>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</si>
  <si>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</si>
  <si>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</si>
  <si>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</si>
  <si>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</si>
  <si>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</si>
  <si>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</si>
  <si>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</si>
  <si>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</si>
  <si>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</si>
  <si>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</si>
  <si>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</si>
  <si>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</si>
  <si>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</si>
  <si>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</si>
  <si>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</si>
  <si>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</si>
  <si>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</si>
  <si>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</si>
  <si>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</si>
  <si>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</si>
  <si>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</si>
  <si>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</si>
  <si>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</si>
  <si>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</si>
  <si>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</si>
  <si>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</si>
  <si>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</si>
  <si>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</si>
  <si>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</si>
  <si>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</si>
  <si>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</si>
  <si>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</si>
  <si>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</si>
  <si>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</si>
  <si>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</si>
  <si>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</si>
  <si>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</si>
  <si>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</si>
  <si>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</si>
  <si>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</si>
  <si>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</si>
  <si>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</si>
  <si>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</si>
  <si>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</si>
  <si>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</si>
  <si>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</si>
  <si>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</si>
  <si>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</si>
  <si>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</si>
  <si>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</si>
  <si>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</si>
  <si>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</si>
  <si>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</si>
  <si>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</si>
  <si>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</si>
  <si>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</si>
  <si>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</si>
  <si>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</si>
  <si>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</si>
  <si>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</si>
  <si>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</si>
  <si>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</si>
  <si>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</si>
  <si>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</si>
  <si>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</si>
  <si>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</si>
  <si>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</si>
  <si>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</si>
  <si>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</si>
  <si>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</si>
  <si>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</si>
  <si>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</si>
  <si>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</si>
  <si>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</si>
  <si>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</si>
  <si>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</si>
  <si>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</si>
  <si>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</si>
  <si>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</si>
  <si>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</si>
  <si>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</si>
  <si>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</si>
  <si>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</si>
  <si>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</si>
  <si>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</si>
  <si>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</si>
  <si>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</si>
  <si>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</si>
  <si>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</si>
  <si>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</si>
  <si>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</si>
  <si>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</si>
  <si>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</si>
  <si>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</si>
  <si>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</si>
  <si>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</si>
  <si>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</si>
  <si>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</si>
  <si>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</si>
  <si>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</si>
  <si>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</si>
  <si>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</si>
  <si>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</si>
  <si>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</si>
  <si>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</si>
  <si>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</si>
  <si>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</si>
  <si>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</si>
  <si>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</si>
  <si>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</si>
  <si>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</si>
  <si>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</si>
  <si>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</si>
  <si>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</si>
  <si>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</si>
  <si>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</si>
  <si>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</si>
  <si>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</si>
  <si>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</si>
  <si>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</si>
  <si>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</si>
  <si>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</si>
  <si>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</si>
  <si>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</si>
  <si>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</si>
  <si>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</si>
  <si>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</si>
  <si>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</si>
  <si>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</si>
  <si>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</si>
  <si>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</si>
  <si>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</si>
  <si>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</si>
  <si>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</si>
  <si>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</si>
  <si>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</si>
  <si>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</si>
  <si>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</si>
  <si>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</si>
  <si>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</si>
  <si>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</si>
  <si>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</si>
  <si>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</si>
  <si>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</si>
  <si>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</si>
  <si>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</si>
  <si>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</si>
  <si>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</si>
  <si>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</si>
  <si>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</si>
  <si>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</si>
  <si>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</si>
  <si>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</si>
  <si>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</si>
  <si>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</si>
  <si>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</si>
  <si>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</si>
  <si>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</si>
  <si>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</si>
  <si>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</si>
  <si>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</si>
  <si>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</si>
  <si>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</si>
  <si>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</si>
  <si>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</si>
  <si>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</si>
  <si>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</si>
  <si>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</si>
  <si>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</si>
  <si>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</si>
  <si>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</si>
  <si>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</si>
  <si>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</si>
  <si>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</si>
  <si>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</si>
  <si>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</si>
  <si>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</si>
  <si>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</si>
  <si>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</si>
  <si>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</si>
  <si>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</si>
  <si>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</si>
  <si>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</si>
  <si>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</si>
  <si>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</si>
  <si>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</si>
  <si>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</si>
  <si>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</si>
  <si>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</si>
  <si>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</si>
  <si>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</si>
  <si>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</si>
  <si>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</si>
  <si>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</si>
  <si>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</si>
  <si>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</si>
  <si>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</si>
  <si>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</si>
  <si>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</si>
  <si>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</si>
  <si>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</si>
  <si>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</si>
  <si>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</si>
  <si>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</si>
  <si>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</si>
  <si>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</si>
  <si>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</si>
  <si>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</si>
  <si>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</si>
  <si>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</si>
  <si>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</si>
  <si>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</si>
  <si>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</si>
  <si>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</si>
  <si>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</si>
  <si>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</si>
  <si>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</si>
  <si>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</si>
  <si>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</si>
  <si>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</si>
  <si>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</si>
  <si>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</si>
  <si>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</si>
  <si>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</si>
  <si>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</si>
  <si>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</si>
  <si>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</si>
  <si>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</si>
  <si>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</si>
  <si>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</si>
  <si>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</si>
  <si>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</si>
  <si>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</si>
  <si>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</si>
  <si>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</si>
  <si>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</si>
  <si>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</si>
  <si>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</si>
  <si>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</si>
  <si>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</si>
  <si>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</si>
  <si>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</si>
  <si>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</si>
  <si>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</si>
  <si>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</si>
  <si>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</si>
  <si>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</si>
  <si>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</si>
  <si>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</si>
  <si>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</si>
  <si>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</si>
  <si>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</si>
  <si>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</si>
  <si>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</si>
  <si>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</si>
  <si>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</si>
  <si>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</si>
  <si>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</si>
  <si>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</si>
  <si>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</si>
  <si>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</si>
  <si>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</si>
  <si>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</si>
  <si>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</si>
  <si>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</si>
  <si>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</si>
  <si>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</si>
  <si>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</si>
  <si>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</si>
  <si>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</si>
  <si>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</si>
  <si>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</si>
  <si>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</si>
  <si>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</si>
  <si>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</si>
  <si>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</si>
  <si>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</si>
  <si>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</si>
  <si>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</si>
  <si>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</si>
  <si>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</si>
  <si>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</si>
  <si>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</si>
  <si>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</si>
  <si>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</si>
  <si>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</si>
  <si>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</si>
  <si>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</si>
  <si>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</si>
  <si>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</si>
  <si>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</si>
  <si>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</si>
  <si>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</si>
  <si>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</si>
  <si>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</si>
  <si>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</si>
  <si>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</si>
  <si>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</si>
  <si>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</si>
  <si>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</si>
  <si>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</si>
  <si>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</si>
  <si>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</si>
  <si>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</si>
  <si>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</si>
  <si>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</si>
  <si>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</si>
  <si>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</si>
  <si>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</si>
  <si>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</si>
  <si>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</si>
  <si>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</si>
  <si>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</si>
  <si>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</si>
  <si>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</si>
  <si>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</si>
  <si>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</si>
  <si>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</si>
  <si>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</si>
  <si>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</si>
  <si>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</si>
  <si>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</si>
  <si>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</si>
  <si>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</si>
  <si>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</si>
  <si>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</si>
  <si>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</si>
  <si>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</si>
  <si>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</si>
  <si>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</si>
  <si>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</si>
  <si>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</si>
  <si>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</si>
  <si>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</si>
  <si>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</si>
  <si>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</si>
  <si>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</si>
  <si>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</si>
  <si>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</si>
  <si>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</si>
  <si>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</si>
  <si>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</si>
  <si>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</si>
  <si>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</si>
  <si>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</si>
  <si>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</si>
  <si>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</si>
  <si>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</si>
  <si>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</si>
  <si>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</si>
  <si>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</si>
  <si>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</si>
  <si>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</si>
  <si>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</si>
  <si>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</si>
  <si>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</si>
  <si>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</si>
  <si>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</si>
  <si>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</si>
  <si>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</si>
  <si>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</si>
  <si>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</si>
  <si>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</si>
  <si>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</si>
  <si>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</si>
  <si>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</si>
  <si>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</si>
  <si>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</si>
  <si>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</si>
  <si>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</si>
  <si>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</si>
  <si>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</si>
  <si>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</si>
  <si>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</si>
  <si>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</si>
  <si>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</si>
  <si>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</si>
  <si>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</si>
  <si>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</si>
  <si>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</si>
  <si>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</si>
  <si>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</si>
  <si>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</si>
  <si>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</si>
  <si>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</si>
  <si>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</si>
  <si>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</si>
  <si>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</si>
  <si>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</si>
  <si>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</si>
  <si>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</si>
  <si>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</si>
  <si>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</si>
  <si>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</si>
  <si>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</si>
  <si>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</si>
  <si>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</si>
  <si>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</si>
  <si>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</si>
  <si>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</si>
  <si>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</si>
  <si>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</si>
  <si>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</si>
  <si>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</si>
  <si>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</si>
  <si>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</si>
  <si>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</si>
  <si>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</si>
  <si>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</si>
  <si>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</si>
  <si>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</si>
  <si>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</si>
  <si>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</si>
  <si>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</si>
  <si>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</si>
  <si>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</si>
  <si>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</si>
  <si>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</si>
  <si>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</si>
  <si>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</si>
  <si>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</si>
  <si>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</si>
  <si>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</si>
  <si>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</si>
  <si>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</si>
  <si>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</si>
  <si>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</si>
  <si>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</si>
  <si>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</si>
  <si>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</si>
  <si>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</si>
  <si>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</si>
  <si>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</si>
  <si>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</si>
  <si>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</si>
  <si>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</si>
  <si>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</si>
  <si>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</si>
  <si>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</si>
  <si>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</si>
  <si>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</si>
  <si>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</si>
  <si>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</si>
  <si>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</si>
  <si>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</si>
  <si>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</si>
  <si>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</si>
  <si>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</si>
  <si>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</si>
  <si>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</si>
  <si>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</si>
  <si>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</si>
  <si>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</si>
  <si>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</si>
  <si>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</si>
  <si>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</si>
  <si>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</si>
  <si>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</si>
  <si>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</si>
  <si>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</si>
  <si>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</si>
  <si>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</si>
  <si>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</si>
  <si>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</si>
  <si>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</si>
  <si>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</si>
  <si>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</si>
  <si>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</si>
  <si>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</si>
  <si>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</si>
  <si>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</si>
  <si>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</si>
  <si>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</si>
  <si>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</si>
  <si>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</si>
  <si>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</si>
  <si>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</si>
  <si>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</si>
  <si>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</si>
  <si>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</si>
  <si>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</si>
  <si>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</si>
  <si>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</si>
  <si>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</si>
  <si>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</si>
  <si>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</si>
  <si>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</si>
  <si>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</si>
  <si>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</si>
  <si>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</si>
  <si>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</si>
  <si>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</si>
  <si>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</si>
  <si>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</si>
  <si>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</si>
  <si>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</si>
  <si>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</si>
  <si>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</si>
  <si>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</si>
  <si>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</si>
  <si>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</si>
  <si>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</si>
  <si>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</si>
  <si>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</si>
  <si>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</si>
  <si>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</si>
  <si>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</si>
  <si>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</si>
  <si>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</si>
  <si>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</si>
  <si>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</si>
  <si>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</si>
  <si>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</si>
  <si>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</si>
  <si>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</si>
  <si>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</si>
  <si>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</si>
  <si>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</si>
  <si>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</si>
  <si>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</si>
  <si>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</si>
  <si>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</si>
  <si>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</si>
  <si>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</si>
  <si>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</si>
  <si>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</si>
  <si>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</si>
  <si>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</si>
  <si>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</si>
  <si>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</si>
  <si>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</si>
  <si>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</si>
  <si>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</si>
  <si>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</si>
  <si>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</si>
  <si>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</si>
  <si>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</si>
  <si>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</si>
  <si>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</si>
  <si>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</si>
  <si>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</si>
  <si>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</si>
  <si>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</si>
  <si>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</si>
  <si>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</si>
  <si>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</si>
  <si>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</si>
  <si>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</si>
  <si>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</si>
  <si>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</si>
  <si>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</si>
  <si>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</si>
  <si>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</si>
  <si>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</si>
  <si>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</si>
  <si>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</si>
  <si>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</si>
  <si>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</si>
  <si>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</si>
  <si>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</si>
  <si>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</si>
  <si>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</si>
  <si>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</si>
  <si>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</si>
  <si>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</si>
  <si>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</si>
  <si>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</si>
  <si>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</si>
  <si>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</si>
  <si>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</si>
  <si>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</si>
  <si>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</si>
  <si>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</si>
  <si>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</si>
  <si>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</si>
  <si>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</si>
  <si>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</si>
  <si>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</si>
  <si>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</si>
  <si>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</si>
  <si>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</si>
  <si>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</si>
  <si>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</si>
  <si>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</si>
  <si>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</si>
  <si>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</si>
  <si>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</si>
  <si>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</si>
  <si>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</si>
  <si>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</si>
  <si>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</si>
  <si>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</si>
  <si>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</si>
  <si>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</si>
  <si>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</si>
  <si>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</si>
  <si>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</si>
  <si>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</si>
  <si>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</si>
  <si>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</si>
  <si>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</si>
  <si>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</si>
  <si>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</si>
  <si>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</si>
  <si>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</si>
  <si>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</si>
  <si>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</si>
  <si>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</si>
  <si>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</si>
  <si>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</si>
  <si>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</si>
  <si>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</si>
  <si>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</si>
  <si>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</si>
  <si>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</si>
  <si>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</si>
  <si>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</si>
  <si>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</si>
  <si>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</si>
  <si>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</si>
  <si>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</si>
  <si>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</si>
  <si>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</si>
  <si>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</si>
  <si>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</si>
  <si>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</si>
  <si>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</si>
  <si>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</si>
  <si>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</si>
  <si>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</si>
  <si>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</si>
  <si>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</si>
  <si>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</si>
  <si>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</si>
  <si>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</si>
  <si>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</si>
  <si>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</si>
  <si>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</si>
  <si>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</si>
  <si>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</si>
  <si>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</si>
  <si>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</si>
  <si>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</si>
  <si>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</si>
  <si>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</si>
  <si>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</si>
  <si>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</si>
  <si>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</si>
  <si>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</si>
  <si>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</si>
  <si>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</si>
  <si>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</si>
  <si>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</si>
  <si>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</si>
  <si>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</si>
  <si>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</si>
  <si>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</si>
  <si>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</si>
  <si>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</si>
  <si>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</si>
  <si>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</si>
  <si>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</si>
  <si>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</si>
  <si>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</si>
  <si>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</si>
  <si>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</si>
  <si>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</si>
  <si>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</si>
  <si>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</si>
  <si>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</si>
  <si>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</si>
  <si>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</si>
  <si>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</si>
  <si>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</si>
  <si>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</si>
  <si>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</si>
  <si>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</si>
  <si>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</si>
  <si>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</si>
  <si>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</si>
  <si>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</si>
  <si>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</si>
  <si>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</si>
  <si>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</si>
  <si>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</si>
  <si>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</si>
  <si>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</si>
  <si>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</si>
  <si>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</si>
  <si>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</si>
  <si>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</si>
  <si>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</si>
  <si>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</si>
  <si>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</si>
  <si>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</si>
  <si>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</si>
  <si>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</si>
  <si>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</si>
  <si>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</si>
  <si>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</si>
  <si>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</si>
  <si>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</si>
  <si>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</si>
  <si>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</si>
  <si>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</si>
  <si>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</si>
  <si>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</si>
  <si>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</si>
  <si>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</si>
  <si>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</si>
  <si>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</si>
  <si>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</si>
  <si>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</si>
  <si>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</si>
  <si>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</si>
  <si>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</si>
  <si>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</si>
  <si>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</si>
  <si>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</si>
  <si>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</si>
  <si>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</si>
  <si>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</si>
  <si>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</si>
  <si>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</si>
  <si>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</si>
  <si>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</si>
  <si>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</si>
  <si>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</si>
  <si>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</si>
  <si>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</si>
  <si>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</si>
  <si>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</si>
  <si>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</si>
  <si>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</si>
  <si>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</si>
  <si>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</si>
  <si>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</si>
  <si>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</si>
  <si>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</si>
  <si>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</si>
  <si>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</si>
  <si>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</si>
  <si>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</si>
  <si>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</si>
  <si>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</si>
  <si>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</si>
  <si>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</si>
  <si>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</si>
  <si>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</si>
  <si>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</si>
  <si>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</si>
  <si>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</si>
  <si>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</si>
  <si>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</si>
  <si>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</si>
  <si>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</si>
  <si>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</si>
  <si>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</si>
  <si>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</si>
  <si>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</si>
  <si>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</si>
  <si>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</si>
  <si>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</si>
  <si>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</si>
  <si>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</si>
  <si>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</si>
  <si>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</si>
  <si>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</si>
  <si>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</si>
  <si>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</si>
  <si>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</si>
  <si>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</si>
  <si>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</si>
  <si>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</si>
  <si>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</si>
  <si>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</si>
  <si>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</si>
  <si>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</si>
  <si>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</si>
  <si>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</si>
  <si>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</si>
  <si>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</si>
  <si>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</si>
  <si>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</si>
  <si>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</si>
  <si>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</si>
  <si>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</si>
  <si>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</si>
  <si>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</si>
  <si>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</si>
  <si>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</si>
  <si>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</si>
  <si>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</si>
  <si>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</si>
  <si>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</si>
  <si>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</si>
  <si>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</si>
  <si>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</si>
  <si>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</si>
  <si>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</si>
  <si>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</si>
  <si>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</si>
  <si>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</si>
  <si>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</si>
  <si>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</si>
  <si>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</si>
  <si>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</si>
  <si>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</si>
  <si>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</si>
  <si>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</si>
  <si>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</si>
  <si>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</si>
  <si>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</si>
  <si>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</si>
  <si>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</si>
  <si>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</si>
  <si>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</si>
  <si>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</si>
  <si>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</si>
  <si>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</si>
  <si>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</si>
  <si>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</si>
  <si>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</si>
  <si>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</si>
  <si>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</si>
  <si>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</si>
  <si>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</si>
  <si>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</si>
  <si>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</si>
  <si>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</si>
  <si>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</si>
  <si>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</si>
  <si>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</si>
  <si>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</si>
  <si>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</si>
  <si>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</si>
  <si>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</si>
  <si>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</si>
  <si>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</si>
  <si>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</si>
  <si>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</si>
  <si>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</si>
  <si>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</si>
  <si>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</si>
  <si>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</si>
  <si>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</si>
  <si>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</si>
  <si>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</si>
  <si>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</si>
  <si>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</si>
  <si>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</si>
  <si>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</si>
  <si>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</si>
  <si>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</si>
  <si>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</si>
  <si>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</si>
  <si>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</si>
  <si>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</si>
  <si>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</si>
  <si>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</si>
  <si>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</si>
  <si>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</si>
  <si>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</si>
  <si>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</si>
  <si>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</si>
  <si>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</si>
  <si>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</si>
  <si>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</si>
  <si>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</si>
  <si>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</si>
  <si>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</si>
  <si>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</si>
  <si>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</si>
  <si>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</si>
  <si>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</si>
  <si>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</si>
  <si>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</si>
  <si>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</si>
  <si>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</si>
  <si>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</si>
  <si>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</si>
  <si>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</si>
  <si>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</si>
  <si>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</si>
  <si>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</si>
  <si>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</si>
  <si>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</si>
  <si>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</si>
  <si>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</si>
  <si>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</si>
  <si>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</si>
  <si>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</si>
  <si>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</si>
  <si>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</si>
  <si>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</si>
  <si>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</si>
  <si>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</si>
  <si>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</si>
  <si>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</si>
  <si>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</si>
  <si>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</si>
  <si>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</si>
  <si>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</si>
  <si>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</si>
  <si>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</si>
  <si>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</si>
  <si>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</si>
  <si>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</si>
  <si>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</si>
  <si>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</si>
  <si>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</si>
  <si>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</si>
  <si>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</si>
  <si>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</si>
  <si>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</si>
  <si>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</si>
  <si>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</si>
  <si>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</si>
  <si>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</si>
  <si>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</si>
  <si>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</si>
  <si>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</si>
  <si>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</si>
  <si>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</si>
  <si>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</si>
  <si>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</si>
  <si>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</si>
  <si>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</si>
  <si>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</si>
  <si>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</si>
  <si>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</si>
  <si>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</si>
  <si>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</si>
  <si>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</si>
  <si>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</si>
  <si>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</si>
  <si>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</si>
  <si>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</si>
  <si>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</si>
  <si>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</si>
  <si>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</si>
  <si>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</si>
  <si>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</si>
  <si>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</si>
  <si>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</si>
  <si>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</si>
  <si>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</si>
  <si>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</si>
  <si>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</si>
  <si>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</si>
  <si>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</si>
  <si>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</si>
  <si>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</si>
  <si>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</si>
  <si>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</si>
  <si>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</si>
  <si>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</si>
  <si>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</si>
  <si>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</si>
  <si>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</si>
  <si>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</si>
  <si>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</si>
  <si>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</si>
  <si>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</si>
  <si>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</si>
  <si>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</si>
  <si>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</si>
  <si>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</si>
  <si>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</si>
  <si>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</si>
  <si>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</si>
  <si>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</si>
  <si>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</si>
  <si>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</si>
  <si>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</si>
  <si>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</si>
  <si>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</si>
  <si>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</si>
  <si>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</si>
  <si>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</si>
  <si>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</si>
  <si>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</si>
  <si>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</si>
  <si>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</si>
  <si>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</si>
  <si>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</si>
  <si>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</si>
  <si>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</si>
  <si>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</si>
  <si>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</si>
  <si>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</si>
  <si>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</si>
  <si>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</si>
  <si>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</si>
  <si>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</si>
  <si>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</si>
  <si>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</si>
  <si>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</si>
  <si>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</si>
  <si>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</si>
  <si>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</si>
  <si>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</si>
  <si>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</si>
  <si>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</si>
  <si>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</si>
  <si>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</si>
  <si>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</si>
  <si>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</si>
  <si>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</si>
  <si>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</si>
  <si>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</si>
  <si>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</si>
  <si>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</si>
  <si>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</si>
  <si>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</si>
  <si>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</si>
  <si>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</si>
  <si>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</si>
  <si>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</si>
  <si>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</si>
  <si>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</si>
  <si>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</si>
  <si>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</si>
  <si>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</si>
  <si>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</si>
  <si>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</si>
  <si>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</si>
  <si>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</si>
  <si>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</si>
  <si>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</si>
  <si>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</si>
  <si>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</si>
  <si>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</si>
  <si>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</si>
  <si>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</si>
  <si>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</si>
  <si>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</si>
  <si>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</si>
  <si>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</si>
  <si>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</si>
  <si>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</si>
  <si>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</si>
  <si>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</si>
  <si>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</si>
  <si>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</si>
  <si>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</si>
  <si>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</si>
  <si>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</si>
  <si>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</si>
  <si>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</si>
  <si>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</si>
  <si>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</si>
  <si>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</si>
  <si>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</si>
  <si>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</si>
  <si>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</si>
  <si>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</si>
  <si>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</si>
  <si>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</si>
  <si>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</si>
  <si>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</si>
  <si>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</si>
  <si>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</si>
  <si>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</si>
  <si>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</si>
  <si>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</si>
  <si>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</si>
  <si>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</si>
  <si>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</si>
  <si>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</si>
  <si>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</si>
  <si>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</si>
  <si>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</si>
  <si>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</si>
  <si>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</si>
  <si>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</si>
  <si>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</si>
  <si>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</si>
  <si>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</si>
  <si>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</si>
  <si>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</si>
  <si>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</si>
  <si>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</si>
  <si>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</si>
  <si>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</si>
  <si>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</si>
  <si>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</si>
  <si>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</si>
  <si>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</si>
  <si>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</si>
  <si>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</si>
  <si>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</si>
  <si>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</si>
  <si>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</si>
  <si>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</si>
  <si>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</si>
  <si>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</si>
  <si>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</si>
  <si>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</si>
  <si>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</si>
  <si>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</si>
  <si>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</si>
  <si>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</si>
  <si>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</si>
  <si>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</si>
  <si>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</si>
  <si>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</si>
  <si>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</si>
  <si>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</si>
  <si>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</si>
  <si>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</si>
  <si>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</si>
  <si>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</si>
  <si>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</si>
  <si>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</si>
  <si>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</si>
  <si>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</si>
  <si>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</si>
  <si>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</si>
  <si>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</si>
  <si>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</si>
  <si>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</si>
  <si>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</si>
  <si>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</si>
  <si>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</si>
  <si>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</si>
  <si>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</si>
  <si>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</si>
  <si>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</si>
  <si>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</si>
  <si>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</si>
  <si>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</si>
  <si>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</si>
  <si>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</si>
  <si>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</si>
  <si>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</si>
  <si>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</si>
  <si>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</si>
  <si>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</si>
  <si>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</si>
  <si>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</si>
  <si>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</si>
  <si>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</si>
  <si>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</si>
  <si>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</si>
  <si>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</si>
  <si>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</si>
  <si>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</si>
  <si>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</si>
  <si>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</si>
  <si>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</si>
  <si>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</si>
  <si>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</si>
  <si>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</si>
  <si>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</si>
  <si>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</si>
  <si>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</si>
  <si>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</si>
  <si>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</si>
  <si>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</si>
  <si>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</si>
  <si>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</si>
  <si>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</si>
  <si>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</si>
  <si>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</si>
  <si>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</si>
  <si>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</si>
  <si>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</si>
  <si>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</si>
  <si>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</si>
  <si>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</si>
  <si>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</si>
  <si>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</si>
  <si>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</si>
  <si>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</si>
  <si>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</si>
  <si>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</si>
  <si>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</si>
  <si>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</si>
  <si>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</si>
  <si>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</si>
  <si>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</si>
  <si>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</si>
  <si>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</si>
  <si>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</si>
  <si>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</si>
  <si>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</si>
  <si>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</si>
  <si>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</si>
  <si>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</si>
  <si>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</si>
  <si>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</si>
  <si>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</si>
  <si>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</si>
  <si>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</si>
  <si>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</si>
  <si>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</si>
  <si>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</si>
  <si>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</si>
  <si>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</si>
  <si>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</si>
  <si>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</si>
  <si>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</si>
  <si>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</si>
  <si>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</si>
  <si>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</si>
  <si>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</si>
  <si>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</si>
  <si>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</si>
  <si>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</si>
  <si>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</si>
  <si>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</si>
  <si>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</si>
  <si>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</si>
  <si>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</si>
  <si>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</si>
  <si>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</si>
  <si>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</si>
  <si>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</si>
  <si>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</si>
  <si>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</si>
  <si>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</si>
  <si>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</si>
  <si>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</si>
  <si>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</si>
  <si>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</si>
  <si>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</si>
  <si>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</si>
  <si>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</si>
  <si>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</si>
  <si>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</si>
  <si>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</si>
  <si>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</si>
  <si>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</si>
  <si>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</si>
  <si>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</si>
  <si>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</si>
  <si>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</si>
  <si>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</si>
  <si>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</si>
  <si>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</si>
  <si>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</si>
  <si>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</si>
  <si>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</si>
  <si>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</si>
  <si>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</si>
  <si>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</si>
  <si>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</si>
  <si>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</si>
  <si>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</si>
  <si>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</si>
  <si>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</si>
  <si>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</si>
  <si>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</si>
  <si>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</si>
  <si>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</si>
  <si>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</si>
  <si>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</si>
  <si>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</si>
  <si>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</si>
  <si>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</si>
  <si>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</si>
  <si>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</si>
  <si>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</si>
  <si>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</si>
  <si>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</si>
  <si>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</si>
  <si>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</si>
  <si>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</si>
  <si>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</si>
  <si>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</si>
  <si>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</si>
  <si>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</si>
  <si>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</si>
  <si>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</si>
  <si>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</si>
  <si>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</si>
  <si>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</si>
  <si>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</si>
  <si>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</si>
  <si>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</si>
  <si>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</si>
  <si>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</si>
  <si>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</si>
  <si>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</si>
  <si>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</si>
  <si>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</si>
  <si>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</si>
  <si>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</si>
  <si>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</si>
  <si>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</si>
  <si>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</si>
  <si>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</si>
  <si>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</si>
  <si>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</si>
  <si>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</si>
  <si>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</si>
  <si>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</si>
  <si>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</si>
  <si>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</si>
  <si>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</si>
  <si>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</si>
  <si>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</si>
  <si>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</si>
  <si>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</si>
  <si>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</si>
  <si>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</si>
  <si>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</si>
  <si>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</si>
  <si>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</si>
  <si>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</si>
  <si>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</si>
  <si>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</si>
  <si>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</si>
  <si>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</si>
  <si>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</si>
  <si>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</si>
  <si>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</si>
  <si>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</si>
  <si>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</si>
  <si>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</si>
  <si>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</si>
  <si>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</si>
  <si>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</si>
  <si>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</si>
  <si>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</si>
  <si>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</si>
  <si>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</si>
  <si>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</si>
  <si>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</si>
  <si>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</si>
  <si>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</si>
  <si>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</si>
  <si>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</si>
  <si>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</si>
  <si>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</si>
  <si>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</si>
  <si>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</si>
  <si>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</si>
  <si>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</si>
  <si>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</si>
  <si>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</si>
  <si>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</si>
  <si>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</si>
  <si>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</si>
  <si>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</si>
  <si>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</si>
  <si>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</si>
  <si>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</si>
  <si>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</si>
  <si>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</si>
  <si>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</si>
  <si>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</si>
  <si>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</si>
  <si>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</si>
  <si>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</si>
  <si>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</si>
  <si>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</si>
  <si>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</si>
  <si>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</si>
  <si>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</si>
  <si>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</si>
  <si>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</si>
  <si>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</si>
  <si>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</si>
  <si>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</si>
  <si>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</si>
  <si>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</si>
  <si>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</si>
  <si>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</si>
  <si>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</si>
  <si>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</si>
  <si>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</si>
  <si>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</si>
  <si>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</si>
  <si>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</si>
  <si>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</si>
  <si>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</si>
  <si>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</si>
  <si>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</si>
  <si>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</si>
  <si>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</si>
  <si>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</si>
  <si>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</si>
  <si>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</si>
  <si>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</si>
  <si>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</si>
  <si>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</si>
  <si>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</si>
  <si>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</si>
  <si>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</si>
  <si>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</si>
  <si>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</si>
  <si>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</si>
  <si>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</si>
  <si>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</si>
  <si>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</si>
  <si>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</si>
  <si>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</si>
  <si>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</si>
  <si>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</si>
  <si>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</si>
  <si>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</si>
  <si>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</si>
  <si>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</si>
  <si>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</si>
  <si>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</si>
  <si>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</si>
  <si>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</si>
  <si>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</si>
  <si>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</si>
  <si>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</si>
  <si>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</si>
  <si>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</si>
  <si>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</si>
  <si>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</si>
  <si>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</si>
  <si>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</si>
  <si>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</si>
  <si>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</si>
  <si>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</si>
  <si>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</si>
  <si>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</si>
  <si>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</si>
  <si>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</si>
  <si>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</si>
  <si>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</si>
  <si>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</si>
  <si>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</si>
  <si>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</si>
  <si>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</si>
  <si>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</si>
  <si>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</si>
  <si>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</si>
  <si>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</si>
  <si>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</si>
  <si>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</si>
  <si>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</si>
  <si>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</si>
  <si>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</si>
  <si>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</si>
  <si>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</si>
  <si>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</si>
  <si>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</si>
  <si>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</si>
  <si>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</si>
  <si>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</si>
  <si>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</si>
  <si>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</si>
  <si>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</si>
  <si>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</si>
  <si>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</si>
  <si>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</si>
  <si>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</si>
  <si>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</si>
  <si>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</si>
  <si>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</si>
  <si>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</si>
  <si>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</si>
  <si>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</si>
  <si>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</si>
  <si>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</si>
  <si>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</si>
  <si>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</si>
  <si>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</si>
  <si>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</si>
  <si>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</si>
  <si>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</si>
  <si>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</si>
  <si>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</si>
  <si>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</si>
  <si>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</si>
  <si>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</si>
  <si>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</si>
  <si>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</si>
  <si>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</si>
  <si>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</si>
  <si>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</si>
  <si>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</si>
  <si>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</si>
  <si>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</si>
  <si>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</si>
  <si>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</si>
  <si>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</si>
  <si>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</si>
  <si>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</si>
  <si>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</si>
  <si>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</si>
  <si>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</si>
  <si>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</si>
  <si>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</si>
  <si>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</si>
  <si>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</si>
  <si>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</si>
  <si>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</si>
  <si>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</si>
  <si>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</si>
  <si>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</si>
  <si>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</si>
  <si>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</si>
  <si>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</si>
  <si>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</si>
  <si>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</si>
  <si>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</si>
  <si>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</si>
  <si>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</si>
  <si>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</si>
  <si>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</si>
  <si>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</si>
  <si>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</si>
  <si>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</si>
  <si>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</si>
  <si>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</si>
  <si>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</si>
  <si>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</si>
  <si>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</si>
  <si>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</si>
  <si>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</si>
  <si>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</si>
  <si>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</si>
  <si>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</si>
  <si>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</si>
  <si>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</si>
  <si>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</si>
  <si>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</si>
  <si>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</si>
  <si>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</si>
  <si>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</si>
  <si>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</si>
  <si>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</si>
  <si>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</si>
  <si>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</si>
  <si>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</si>
  <si>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</si>
  <si>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</si>
  <si>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</si>
  <si>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</si>
  <si>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</si>
  <si>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</si>
  <si>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</si>
  <si>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</si>
  <si>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</si>
  <si>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</si>
  <si>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</si>
  <si>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</si>
  <si>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</si>
  <si>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</si>
  <si>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</si>
  <si>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</si>
  <si>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</si>
  <si>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</si>
  <si>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</si>
  <si>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</si>
  <si>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</si>
  <si>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</si>
  <si>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</si>
  <si>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</si>
  <si>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</si>
  <si>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</si>
  <si>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</si>
  <si>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</si>
  <si>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</si>
  <si>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</si>
  <si>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</si>
  <si>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</si>
  <si>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</si>
  <si>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</si>
  <si>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</si>
  <si>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</si>
  <si>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</si>
  <si>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</si>
  <si>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</si>
  <si>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</si>
  <si>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</si>
  <si>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</si>
  <si>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</si>
  <si>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</si>
  <si>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</si>
  <si>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</si>
  <si>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</si>
  <si>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</si>
  <si>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</si>
  <si>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</si>
  <si>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</si>
  <si>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</si>
  <si>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</si>
  <si>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</si>
  <si>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</si>
  <si>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</si>
  <si>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</si>
  <si>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</si>
  <si>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</si>
  <si>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</si>
  <si>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</si>
  <si>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</si>
  <si>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</si>
  <si>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</si>
  <si>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</si>
  <si>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</si>
  <si>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</si>
  <si>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</si>
  <si>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</si>
  <si>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</si>
  <si>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</si>
  <si>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</si>
  <si>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</si>
  <si>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</si>
  <si>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</si>
  <si>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</si>
  <si>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</si>
  <si>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</si>
  <si>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</si>
  <si>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</si>
  <si>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</si>
  <si>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</si>
  <si>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</si>
  <si>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</si>
  <si>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</si>
  <si>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</si>
  <si>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</si>
  <si>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</si>
  <si>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</si>
  <si>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</si>
  <si>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</si>
  <si>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</si>
  <si>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</si>
  <si>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</si>
  <si>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</si>
  <si>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</si>
  <si>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</si>
  <si>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</si>
  <si>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</si>
  <si>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</si>
  <si>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</si>
  <si>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</si>
  <si>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</si>
  <si>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</si>
  <si>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</si>
  <si>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</si>
  <si>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</si>
  <si>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</si>
  <si>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</si>
  <si>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</si>
  <si>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</si>
  <si>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</si>
  <si>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</si>
  <si>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</si>
  <si>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</si>
  <si>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</si>
  <si>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</si>
  <si>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</si>
  <si>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</si>
  <si>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</si>
  <si>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</si>
  <si>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</si>
  <si>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</si>
  <si>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</si>
  <si>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</si>
  <si>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</si>
  <si>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</si>
  <si>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</si>
  <si>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</si>
  <si>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</si>
  <si>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</si>
  <si>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</si>
  <si>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</si>
  <si>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</si>
  <si>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</si>
  <si>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</si>
  <si>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</si>
  <si>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</si>
  <si>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</si>
  <si>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</si>
  <si>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</si>
  <si>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</si>
  <si>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</si>
  <si>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</si>
  <si>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</si>
  <si>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</si>
  <si>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</si>
  <si>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</si>
  <si>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</si>
  <si>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</si>
  <si>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</si>
  <si>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</si>
  <si>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</si>
  <si>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</si>
  <si>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</si>
  <si>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</si>
  <si>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</si>
  <si>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</si>
  <si>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</si>
  <si>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</si>
  <si>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</si>
  <si>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</si>
  <si>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</si>
  <si>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</si>
  <si>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</si>
  <si>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</si>
  <si>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</si>
  <si>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</si>
  <si>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</si>
  <si>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</si>
  <si>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</si>
  <si>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</si>
  <si>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</si>
  <si>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</si>
  <si>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</si>
  <si>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</si>
  <si>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</si>
  <si>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</si>
  <si>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</si>
  <si>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</si>
  <si>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</si>
  <si>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</si>
  <si>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</si>
  <si>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</si>
  <si>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</si>
  <si>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</si>
  <si>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</si>
  <si>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</si>
  <si>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</si>
  <si>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</si>
  <si>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</si>
  <si>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</si>
  <si>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</si>
  <si>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</si>
  <si>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</si>
  <si>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</si>
  <si>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</si>
  <si>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</si>
  <si>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</si>
  <si>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</si>
  <si>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</si>
  <si>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</si>
  <si>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</si>
  <si>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</si>
  <si>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</si>
  <si>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</si>
  <si>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</si>
  <si>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</si>
  <si>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</si>
  <si>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</si>
  <si>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</si>
  <si>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</si>
  <si>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</si>
  <si>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</si>
  <si>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</si>
  <si>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</si>
  <si>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</si>
  <si>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</si>
  <si>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</si>
  <si>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</si>
  <si>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</si>
  <si>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</si>
  <si>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</si>
  <si>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</si>
  <si>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</si>
  <si>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</si>
  <si>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</si>
  <si>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</si>
  <si>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</si>
  <si>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</si>
  <si>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</si>
  <si>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</si>
  <si>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</si>
  <si>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</si>
  <si>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</si>
  <si>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</si>
  <si>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</si>
  <si>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</si>
  <si>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</si>
  <si>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</si>
  <si>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</si>
  <si>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</si>
  <si>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</si>
  <si>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</si>
  <si>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</si>
  <si>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</si>
  <si>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</si>
  <si>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</si>
  <si>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</si>
  <si>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</si>
  <si>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</si>
  <si>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</si>
  <si>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</si>
  <si>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</si>
  <si>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</si>
  <si>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</si>
  <si>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</si>
  <si>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</si>
  <si>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</si>
  <si>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</si>
  <si>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</si>
  <si>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</si>
  <si>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</si>
  <si>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</si>
  <si>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</si>
  <si>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</si>
  <si>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</si>
  <si>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</si>
  <si>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</si>
  <si>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</si>
  <si>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</si>
  <si>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</si>
  <si>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</si>
  <si>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</si>
  <si>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</si>
  <si>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</si>
  <si>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</si>
  <si>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</si>
  <si>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</si>
  <si>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</si>
  <si>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</si>
  <si>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</si>
  <si>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</si>
  <si>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</si>
  <si>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</si>
  <si>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</si>
  <si>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</si>
  <si>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</si>
  <si>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</si>
  <si>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</si>
  <si>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</si>
  <si>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</si>
  <si>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</si>
  <si>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</si>
  <si>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</si>
  <si>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</si>
  <si>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</si>
  <si>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</si>
  <si>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</si>
  <si>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</si>
  <si>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</si>
  <si>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</si>
  <si>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</si>
  <si>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</si>
  <si>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</si>
  <si>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</si>
  <si>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</si>
  <si>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</si>
  <si>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</si>
  <si>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</si>
  <si>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</si>
  <si>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</si>
  <si>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</si>
  <si>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</si>
  <si>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</si>
  <si>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</si>
  <si>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</si>
  <si>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</si>
  <si>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</si>
  <si>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</si>
  <si>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</si>
  <si>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</si>
  <si>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</si>
  <si>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</si>
  <si>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</si>
  <si>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</si>
  <si>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</si>
  <si>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</si>
  <si>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</si>
  <si>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</si>
  <si>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</si>
  <si>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</si>
  <si>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</si>
  <si>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</si>
  <si>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</si>
  <si>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</si>
  <si>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</si>
  <si>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</si>
  <si>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</si>
  <si>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</si>
  <si>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</si>
  <si>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</si>
  <si>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</si>
  <si>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</si>
  <si>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</si>
  <si>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</si>
  <si>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</si>
  <si>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</si>
  <si>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</si>
  <si>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</si>
  <si>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</si>
  <si>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</si>
  <si>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</si>
  <si>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</si>
  <si>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</si>
  <si>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</si>
  <si>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</si>
  <si>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</si>
  <si>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</si>
  <si>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</si>
  <si>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</si>
  <si>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</si>
  <si>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</si>
  <si>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</si>
  <si>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</si>
  <si>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</si>
  <si>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</si>
  <si>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</si>
  <si>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</si>
  <si>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</si>
  <si>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</si>
  <si>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</si>
  <si>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</si>
  <si>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</si>
  <si>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</si>
  <si>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</si>
  <si>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</si>
  <si>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</si>
  <si>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</si>
  <si>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</si>
  <si>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</si>
  <si>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</si>
  <si>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</si>
  <si>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</si>
  <si>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</si>
  <si>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</si>
  <si>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</si>
  <si>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</si>
  <si>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</si>
  <si>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</si>
  <si>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</si>
  <si>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</si>
  <si>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</si>
  <si>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</si>
  <si>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</si>
  <si>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</si>
  <si>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</si>
  <si>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</si>
  <si>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</si>
  <si>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</si>
  <si>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</si>
  <si>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</si>
  <si>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</si>
  <si>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</si>
  <si>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</si>
  <si>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</si>
  <si>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</si>
  <si>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</si>
  <si>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</si>
  <si>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</si>
  <si>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</si>
  <si>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</si>
  <si>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</si>
  <si>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</si>
  <si>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</si>
  <si>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</si>
  <si>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</si>
  <si>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</si>
  <si>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</si>
  <si>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</si>
  <si>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</si>
  <si>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</si>
  <si>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</si>
  <si>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</si>
  <si>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</si>
  <si>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</si>
  <si>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</si>
  <si>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</si>
  <si>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</si>
  <si>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</si>
  <si>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</si>
  <si>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</si>
  <si>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</si>
  <si>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</si>
  <si>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</si>
  <si>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</si>
  <si>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</si>
  <si>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</si>
  <si>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</si>
  <si>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</si>
  <si>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</si>
  <si>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</si>
  <si>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</si>
  <si>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</si>
  <si>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</si>
  <si>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</si>
  <si>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</si>
  <si>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</si>
  <si>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</si>
  <si>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</si>
  <si>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</si>
  <si>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</si>
  <si>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</si>
  <si>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</si>
  <si>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</si>
  <si>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</si>
  <si>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</si>
  <si>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</si>
  <si>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</si>
  <si>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</si>
  <si>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</si>
  <si>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</si>
  <si>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</si>
  <si>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</si>
  <si>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</si>
  <si>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</si>
  <si>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</si>
  <si>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</si>
  <si>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</si>
  <si>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</si>
  <si>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</si>
  <si>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</si>
  <si>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</si>
  <si>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</si>
  <si>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</si>
  <si>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</si>
  <si>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</si>
  <si>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</si>
  <si>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</si>
  <si>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</si>
  <si>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</si>
  <si>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</si>
  <si>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</si>
  <si>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</si>
  <si>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</si>
  <si>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</si>
  <si>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</si>
  <si>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</si>
  <si>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</si>
  <si>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</si>
  <si>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</si>
  <si>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</si>
  <si>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</si>
  <si>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</si>
  <si>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</si>
  <si>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</si>
  <si>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</si>
  <si>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</si>
  <si>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</si>
  <si>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</si>
  <si>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</si>
  <si>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</si>
  <si>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</si>
  <si>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</si>
  <si>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</si>
  <si>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</si>
  <si>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</si>
  <si>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</si>
  <si>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</si>
  <si>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</si>
  <si>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</si>
  <si>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</si>
  <si>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</si>
  <si>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</si>
  <si>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</si>
  <si>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</si>
  <si>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</si>
  <si>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</si>
  <si>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</si>
  <si>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</si>
  <si>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</si>
  <si>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</si>
  <si>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</si>
  <si>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</si>
  <si>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</si>
  <si>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</si>
  <si>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</si>
  <si>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</si>
  <si>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</si>
  <si>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</si>
  <si>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</si>
  <si>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</si>
  <si>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</si>
  <si>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</si>
  <si>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</si>
  <si>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</si>
  <si>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</si>
  <si>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</si>
  <si>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</si>
  <si>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</si>
  <si>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</si>
  <si>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</si>
  <si>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</si>
  <si>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</si>
  <si>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</si>
  <si>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</si>
  <si>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</si>
  <si>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</si>
  <si>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</si>
  <si>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</si>
  <si>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</si>
  <si>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</si>
  <si>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</si>
  <si>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</si>
  <si>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</si>
  <si>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</si>
  <si>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</si>
  <si>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</si>
  <si>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</si>
  <si>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</si>
  <si>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</si>
  <si>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</si>
  <si>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</si>
  <si>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</si>
  <si>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</si>
  <si>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</si>
  <si>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</si>
  <si>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</si>
  <si>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</si>
  <si>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</si>
  <si>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</si>
  <si>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</si>
  <si>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</si>
  <si>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</si>
  <si>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</si>
  <si>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</si>
  <si>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</si>
  <si>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</si>
  <si>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</si>
  <si>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</si>
  <si>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</si>
  <si>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</si>
  <si>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</si>
  <si>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</si>
  <si>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</si>
  <si>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</si>
  <si>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</si>
  <si>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</si>
  <si>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</si>
  <si>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</si>
  <si>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</si>
  <si>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</si>
  <si>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</si>
  <si>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</si>
  <si>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</si>
  <si>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</si>
  <si>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</si>
  <si>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</si>
  <si>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</si>
  <si>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</si>
  <si>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</si>
  <si>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</si>
  <si>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</si>
  <si>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</si>
  <si>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</si>
  <si>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</si>
  <si>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</si>
  <si>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</si>
  <si>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</si>
  <si>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</si>
  <si>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</si>
  <si>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</si>
  <si>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</si>
  <si>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</si>
  <si>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</si>
  <si>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</si>
  <si>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</si>
  <si>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</si>
  <si>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</si>
  <si>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</si>
  <si>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</si>
  <si>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</si>
  <si>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</si>
  <si>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</si>
  <si>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</si>
  <si>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</si>
  <si>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</si>
  <si>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</si>
  <si>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</si>
  <si>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</si>
  <si>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</si>
  <si>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</si>
  <si>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</si>
  <si>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</si>
  <si>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</si>
  <si>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</si>
  <si>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</si>
  <si>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</si>
  <si>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</si>
  <si>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</si>
  <si>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</si>
  <si>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</si>
  <si>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</si>
  <si>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</si>
  <si>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</si>
  <si>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</si>
  <si>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</si>
  <si>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</si>
  <si>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</si>
  <si>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</si>
  <si>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</si>
  <si>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</si>
  <si>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</si>
  <si>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</si>
  <si>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</si>
  <si>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</si>
  <si>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</si>
  <si>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</si>
  <si>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</si>
  <si>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</si>
  <si>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</si>
  <si>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</si>
  <si>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</si>
  <si>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</si>
  <si>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</si>
  <si>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</si>
  <si>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</si>
  <si>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</si>
  <si>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</si>
  <si>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</si>
  <si>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</si>
  <si>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</si>
  <si>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</si>
  <si>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</si>
  <si>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</si>
  <si>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</si>
  <si>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</si>
  <si>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</si>
  <si>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</si>
  <si>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</si>
  <si>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</si>
  <si>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</si>
  <si>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</si>
  <si>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</si>
  <si>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</si>
  <si>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</si>
  <si>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</si>
  <si>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</si>
  <si>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</si>
  <si>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</si>
  <si>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</si>
  <si>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</si>
  <si>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</si>
  <si>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</si>
  <si>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</si>
  <si>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</si>
  <si>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</si>
  <si>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</si>
  <si>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</si>
  <si>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</si>
  <si>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</si>
  <si>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</si>
  <si>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</si>
  <si>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</si>
  <si>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</si>
  <si>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</si>
  <si>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</si>
  <si>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</si>
  <si>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</si>
  <si>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</si>
  <si>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</si>
  <si>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</si>
  <si>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</si>
  <si>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</si>
  <si>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</si>
  <si>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</si>
  <si>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</si>
  <si>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</si>
  <si>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</si>
  <si>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</si>
  <si>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</si>
  <si>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</si>
  <si>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</si>
  <si>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</si>
  <si>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</si>
  <si>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</si>
  <si>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</si>
  <si>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</si>
  <si>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</si>
  <si>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</si>
  <si>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</si>
  <si>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</si>
  <si>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</si>
  <si>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</si>
  <si>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</si>
  <si>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</si>
  <si>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</si>
  <si>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</si>
  <si>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</si>
  <si>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</si>
  <si>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</si>
  <si>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</si>
  <si>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</si>
  <si>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</si>
  <si>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</si>
  <si>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</si>
  <si>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</si>
  <si>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</si>
  <si>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</si>
  <si>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</si>
  <si>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</si>
  <si>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</si>
  <si>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</si>
  <si>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</si>
  <si>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</si>
  <si>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</si>
  <si>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</si>
  <si>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</si>
  <si>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</si>
  <si>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</si>
  <si>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</si>
  <si>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</si>
  <si>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</si>
  <si>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</si>
  <si>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</si>
  <si>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</si>
  <si>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</si>
  <si>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</si>
  <si>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</si>
  <si>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</si>
  <si>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</si>
  <si>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</si>
  <si>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</si>
  <si>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</si>
  <si>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</si>
  <si>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</si>
  <si>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</si>
  <si>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</si>
  <si>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</si>
  <si>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</si>
  <si>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</si>
  <si>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</si>
  <si>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</si>
  <si>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</si>
  <si>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</si>
  <si>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</si>
  <si>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</si>
  <si>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</si>
  <si>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</si>
  <si>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</si>
  <si>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</si>
  <si>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</si>
  <si>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</si>
  <si>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</si>
  <si>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</si>
  <si>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</si>
  <si>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</si>
  <si>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</si>
  <si>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</si>
  <si>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</si>
  <si>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</si>
  <si>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</si>
  <si>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</si>
  <si>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</si>
  <si>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</si>
  <si>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</si>
  <si>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</si>
  <si>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</si>
  <si>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</si>
  <si>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</si>
  <si>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</si>
  <si>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</si>
  <si>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</si>
  <si>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</si>
  <si>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</si>
  <si>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</si>
  <si>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</si>
  <si>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</si>
  <si>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</si>
  <si>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</si>
  <si>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</si>
  <si>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</si>
  <si>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</si>
  <si>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</si>
  <si>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</si>
  <si>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</si>
  <si>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</si>
  <si>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</si>
  <si>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</si>
  <si>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</si>
  <si>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</si>
  <si>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</si>
  <si>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</si>
  <si>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</si>
  <si>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</si>
  <si>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</si>
  <si>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</si>
  <si>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</si>
  <si>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</si>
  <si>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</si>
  <si>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</si>
  <si>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</si>
  <si>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</si>
  <si>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</si>
  <si>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</si>
  <si>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</si>
  <si>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</si>
  <si>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</si>
  <si>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</si>
  <si>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</si>
  <si>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</si>
  <si>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</si>
  <si>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</si>
  <si>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</si>
  <si>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</si>
  <si>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</si>
  <si>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</si>
  <si>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</si>
  <si>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</si>
  <si>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</si>
  <si>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</si>
  <si>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</si>
  <si>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</si>
  <si>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</si>
  <si>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</si>
  <si>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</si>
  <si>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</si>
  <si>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</si>
  <si>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</si>
  <si>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</si>
  <si>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</si>
  <si>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</si>
  <si>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</si>
  <si>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</si>
  <si>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</si>
  <si>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</si>
  <si>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</si>
  <si>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</si>
  <si>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</si>
  <si>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</si>
  <si>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</si>
  <si>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</si>
  <si>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</si>
  <si>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</si>
  <si>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</si>
  <si>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</si>
  <si>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</si>
  <si>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</si>
  <si>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</si>
  <si>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</si>
  <si>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</si>
  <si>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</si>
  <si>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</si>
  <si>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</si>
  <si>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</si>
  <si>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</si>
  <si>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</si>
  <si>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</si>
  <si>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</si>
  <si>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</si>
  <si>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</si>
  <si>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</si>
  <si>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</si>
  <si>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</si>
  <si>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</si>
  <si>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</si>
  <si>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</si>
  <si>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</si>
  <si>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</si>
  <si>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</si>
  <si>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</si>
  <si>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</si>
  <si>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</si>
  <si>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</si>
  <si>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</si>
  <si>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</si>
  <si>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</si>
  <si>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</si>
  <si>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</si>
  <si>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</si>
  <si>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</si>
  <si>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</si>
  <si>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</si>
  <si>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</si>
  <si>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</si>
  <si>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</si>
  <si>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</si>
  <si>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</si>
  <si>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</si>
  <si>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</si>
  <si>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</si>
  <si>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</si>
  <si>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</si>
  <si>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</si>
  <si>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</si>
  <si>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</si>
  <si>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</si>
  <si>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</si>
  <si>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</si>
  <si>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</si>
  <si>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</si>
  <si>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</si>
  <si>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</si>
  <si>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</si>
  <si>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</si>
  <si>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</si>
  <si>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</si>
  <si>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</si>
  <si>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</si>
  <si>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</si>
  <si>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</si>
  <si>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</si>
  <si>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</si>
  <si>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</si>
  <si>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</si>
  <si>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</si>
  <si>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</si>
  <si>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</si>
  <si>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</si>
  <si>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</si>
  <si>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</si>
  <si>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</si>
  <si>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</si>
  <si>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</si>
  <si>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</si>
  <si>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</si>
  <si>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</si>
  <si>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</si>
  <si>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</si>
  <si>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</si>
  <si>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</si>
  <si>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</si>
  <si>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</si>
  <si>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</si>
  <si>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</si>
  <si>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</si>
  <si>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</si>
  <si>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</si>
  <si>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</si>
  <si>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</si>
  <si>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</si>
  <si>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</si>
  <si>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</si>
  <si>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</si>
  <si>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</si>
  <si>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</si>
  <si>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</si>
  <si>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</si>
  <si>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</si>
  <si>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</si>
  <si>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</si>
  <si>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</si>
  <si>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</si>
  <si>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</si>
  <si>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</si>
  <si>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</si>
  <si>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</si>
  <si>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</si>
  <si>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</si>
  <si>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</si>
  <si>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</si>
  <si>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</si>
  <si>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</si>
  <si>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</si>
  <si>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</si>
  <si>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</si>
  <si>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</si>
  <si>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</si>
  <si>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</si>
  <si>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</si>
  <si>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</si>
  <si>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</si>
  <si>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</si>
  <si>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</si>
  <si>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</si>
  <si>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</si>
  <si>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</si>
  <si>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</si>
  <si>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</si>
  <si>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</si>
  <si>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</si>
  <si>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</si>
  <si>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</si>
  <si>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</si>
  <si>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</si>
  <si>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</si>
  <si>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</si>
  <si>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</si>
  <si>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</si>
  <si>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</si>
  <si>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</si>
  <si>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</si>
  <si>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</si>
  <si>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</si>
  <si>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</si>
  <si>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</si>
  <si>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</si>
  <si>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</si>
  <si>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</si>
  <si>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</si>
  <si>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</si>
  <si>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</si>
  <si>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</si>
  <si>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</si>
  <si>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</si>
  <si>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</si>
  <si>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</si>
  <si>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</si>
  <si>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</si>
  <si>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</si>
  <si>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</si>
  <si>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</si>
  <si>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</si>
  <si>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</si>
  <si>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</si>
  <si>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</si>
  <si>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</si>
  <si>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</si>
  <si>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</si>
  <si>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</si>
  <si>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</si>
  <si>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</si>
  <si>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</si>
  <si>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</si>
  <si>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</si>
  <si>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</si>
  <si>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</si>
  <si>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</si>
  <si>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</si>
  <si>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</si>
  <si>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</si>
  <si>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</si>
  <si>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</si>
  <si>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</si>
  <si>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</si>
  <si>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</si>
  <si>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</si>
  <si>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</si>
  <si>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</si>
  <si>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</si>
  <si>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</si>
  <si>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</si>
  <si>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</si>
  <si>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</si>
  <si>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</si>
  <si>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</si>
  <si>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</si>
  <si>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</si>
  <si>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</si>
  <si>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</si>
  <si>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</si>
  <si>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</si>
  <si>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</si>
  <si>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</si>
  <si>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</si>
  <si>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</si>
  <si>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</si>
  <si>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</si>
  <si>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</si>
  <si>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</si>
  <si>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</si>
  <si>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</si>
  <si>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</si>
  <si>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</si>
  <si>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</si>
  <si>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</si>
  <si>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</si>
  <si>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</si>
  <si>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</si>
  <si>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</si>
  <si>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</si>
  <si>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</si>
  <si>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</si>
  <si>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</si>
  <si>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</si>
  <si>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</si>
  <si>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</si>
  <si>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</si>
  <si>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</si>
  <si>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</si>
  <si>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</si>
  <si>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</si>
  <si>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</si>
  <si>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</si>
  <si>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</si>
  <si>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</si>
  <si>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</si>
  <si>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</si>
  <si>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</si>
  <si>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</si>
  <si>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</si>
  <si>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</si>
  <si>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</si>
  <si>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</si>
  <si>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</si>
  <si>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</si>
  <si>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</si>
  <si>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</si>
  <si>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</si>
  <si>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</si>
  <si>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</si>
  <si>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</si>
  <si>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</si>
  <si>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</si>
  <si>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</si>
  <si>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</si>
  <si>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</si>
  <si>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</si>
  <si>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</si>
  <si>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</si>
  <si>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</si>
  <si>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</si>
  <si>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</si>
  <si>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</si>
  <si>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</si>
  <si>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</si>
  <si>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</si>
  <si>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</si>
  <si>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</si>
  <si>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</si>
  <si>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</si>
  <si>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</si>
  <si>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</si>
  <si>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</si>
  <si>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</si>
  <si>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</si>
  <si>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</si>
  <si>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</si>
  <si>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</si>
  <si>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</si>
  <si>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</si>
  <si>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</si>
  <si>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</si>
  <si>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</si>
  <si>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</si>
  <si>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</si>
  <si>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</si>
  <si>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</si>
  <si>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</si>
  <si>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</si>
  <si>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</si>
  <si>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</si>
  <si>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</si>
  <si>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</si>
  <si>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</si>
  <si>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</si>
  <si>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</si>
  <si>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</si>
  <si>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</si>
  <si>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</si>
  <si>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</si>
  <si>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</si>
  <si>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</si>
  <si>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</si>
  <si>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</si>
  <si>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</si>
  <si>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</si>
  <si>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</si>
  <si>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</si>
  <si>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</si>
  <si>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</si>
  <si>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</si>
  <si>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</si>
  <si>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</si>
  <si>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</si>
  <si>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</si>
  <si>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</si>
  <si>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</si>
  <si>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</si>
  <si>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</si>
  <si>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</si>
  <si>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</si>
  <si>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</si>
  <si>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</si>
  <si>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</si>
  <si>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</si>
  <si>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</si>
  <si>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</si>
  <si>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</si>
  <si>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</si>
  <si>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</si>
  <si>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</si>
  <si>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</si>
  <si>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</si>
  <si>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</si>
  <si>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</si>
  <si>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</si>
  <si>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</si>
  <si>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</si>
  <si>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</si>
  <si>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</si>
  <si>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</si>
  <si>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</si>
  <si>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</si>
  <si>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</si>
  <si>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</si>
  <si>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</si>
  <si>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</si>
  <si>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</si>
  <si>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</si>
  <si>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</si>
  <si>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</si>
  <si>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</si>
  <si>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</si>
  <si>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</si>
  <si>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</si>
  <si>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</si>
  <si>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</si>
  <si>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</si>
  <si>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</si>
  <si>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</si>
  <si>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</si>
  <si>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</si>
  <si>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</si>
  <si>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</si>
  <si>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</si>
  <si>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</si>
  <si>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</si>
  <si>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</si>
  <si>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</si>
  <si>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</si>
  <si>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</si>
  <si>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</si>
  <si>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</si>
  <si>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</si>
  <si>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</si>
  <si>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</si>
  <si>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</si>
  <si>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</si>
  <si>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</si>
  <si>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</si>
  <si>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</si>
  <si>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</si>
  <si>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</si>
  <si>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</si>
  <si>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</si>
  <si>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</si>
  <si>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</si>
  <si>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</si>
  <si>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</si>
  <si>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</si>
  <si>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</si>
  <si>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</si>
  <si>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</si>
  <si>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</si>
  <si>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</si>
  <si>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</si>
  <si>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</si>
  <si>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</si>
  <si>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</si>
  <si>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</si>
  <si>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</si>
  <si>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</si>
  <si>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</si>
  <si>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</si>
  <si>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</si>
  <si>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</si>
  <si>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</si>
  <si>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</si>
  <si>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</si>
  <si>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</si>
  <si>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</si>
  <si>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</si>
  <si>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</si>
  <si>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</si>
  <si>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</si>
  <si>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</si>
  <si>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</si>
  <si>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</si>
  <si>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</si>
  <si>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</si>
  <si>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</si>
  <si>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</si>
  <si>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</si>
  <si>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</si>
  <si>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</si>
  <si>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</si>
  <si>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</si>
  <si>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</si>
  <si>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</si>
  <si>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</si>
  <si>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</si>
  <si>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</si>
  <si>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</si>
  <si>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</si>
  <si>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</si>
  <si>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</si>
  <si>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</si>
  <si>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</si>
  <si>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</si>
  <si>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</si>
  <si>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</si>
  <si>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</si>
  <si>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</si>
  <si>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</si>
  <si>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</si>
  <si>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</si>
  <si>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</si>
  <si>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</si>
  <si>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</si>
  <si>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</si>
  <si>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</si>
  <si>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</si>
  <si>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</si>
  <si>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</si>
  <si>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</si>
  <si>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</si>
  <si>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</si>
  <si>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</si>
  <si>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</si>
  <si>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</si>
  <si>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</si>
  <si>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</si>
  <si>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</si>
  <si>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</si>
  <si>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</si>
  <si>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</si>
  <si>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</si>
  <si>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</si>
  <si>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</si>
  <si>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</si>
  <si>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</si>
  <si>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</si>
  <si>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</si>
  <si>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</si>
  <si>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</si>
  <si>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</si>
  <si>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</si>
  <si>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</si>
  <si>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</si>
  <si>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</si>
  <si>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</si>
  <si>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</si>
  <si>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</si>
  <si>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</si>
  <si>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</si>
  <si>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</si>
  <si>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</si>
  <si>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</si>
  <si>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</si>
  <si>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</si>
  <si>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</si>
  <si>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</si>
  <si>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</si>
  <si>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</si>
  <si>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</si>
  <si>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</si>
  <si>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</si>
  <si>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</si>
  <si>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</si>
  <si>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</si>
  <si>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</si>
  <si>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</si>
  <si>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</si>
  <si>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</si>
  <si>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</si>
  <si>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</si>
  <si>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</si>
  <si>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</si>
  <si>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</si>
  <si>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</si>
  <si>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</si>
  <si>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</si>
  <si>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</si>
  <si>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</si>
  <si>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</si>
  <si>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</si>
  <si>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</si>
  <si>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</si>
  <si>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</si>
  <si>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</si>
  <si>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</si>
  <si>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</si>
  <si>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</si>
  <si>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</si>
  <si>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</si>
  <si>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</si>
  <si>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</si>
  <si>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</si>
  <si>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</si>
  <si>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</si>
  <si>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</si>
  <si>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</si>
  <si>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</si>
  <si>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</si>
  <si>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</si>
  <si>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</si>
  <si>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</si>
  <si>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</si>
  <si>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</si>
  <si>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</si>
  <si>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</si>
  <si>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</si>
  <si>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</si>
  <si>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</si>
  <si>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</si>
  <si>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</si>
  <si>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</si>
  <si>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</si>
  <si>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</si>
  <si>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</si>
  <si>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</si>
  <si>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</si>
  <si>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</si>
  <si>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</si>
  <si>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</si>
  <si>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</si>
  <si>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</si>
  <si>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</si>
  <si>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</si>
  <si>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</si>
  <si>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</si>
  <si>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</si>
  <si>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</si>
  <si>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</si>
  <si>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</si>
  <si>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</si>
  <si>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</si>
  <si>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</si>
  <si>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</si>
  <si>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</si>
  <si>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</si>
  <si>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</si>
  <si>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</si>
  <si>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</si>
  <si>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</si>
  <si>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</si>
  <si>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</si>
  <si>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</si>
  <si>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</si>
  <si>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</si>
  <si>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</si>
  <si>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</si>
  <si>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</si>
  <si>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</si>
  <si>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</si>
  <si>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</si>
  <si>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</si>
  <si>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</si>
  <si>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</si>
  <si>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</si>
  <si>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</si>
  <si>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</si>
  <si>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</si>
  <si>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</si>
  <si>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</si>
  <si>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</si>
  <si>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</si>
  <si>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</si>
  <si>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</si>
  <si>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</si>
  <si>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</si>
  <si>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</si>
  <si>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</si>
  <si>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</si>
  <si>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</si>
  <si>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</si>
  <si>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</si>
  <si>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</si>
  <si>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</si>
  <si>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</si>
  <si>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</si>
  <si>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</si>
  <si>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</si>
  <si>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</si>
  <si>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</si>
  <si>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</si>
  <si>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</si>
  <si>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</si>
  <si>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</si>
  <si>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</si>
  <si>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</si>
  <si>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</si>
  <si>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</si>
  <si>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</si>
  <si>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</si>
  <si>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</si>
  <si>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</si>
  <si>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</si>
  <si>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</si>
  <si>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</si>
  <si>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</si>
  <si>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</si>
  <si>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</si>
  <si>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</si>
  <si>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</si>
  <si>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</si>
  <si>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</si>
  <si>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</si>
  <si>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</si>
  <si>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</si>
  <si>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</si>
  <si>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</si>
  <si>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</si>
  <si>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</si>
  <si>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</si>
  <si>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</si>
  <si>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</si>
  <si>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</si>
  <si>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</si>
  <si>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</si>
  <si>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</si>
  <si>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</si>
  <si>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</si>
  <si>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</si>
  <si>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</si>
  <si>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</si>
  <si>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</si>
  <si>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</si>
  <si>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</si>
  <si>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</si>
  <si>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</si>
  <si>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</si>
  <si>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</si>
  <si>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</si>
  <si>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</si>
  <si>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</si>
  <si>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</si>
  <si>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</si>
  <si>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</si>
  <si>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</si>
  <si>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</si>
  <si>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</si>
  <si>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</si>
  <si>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</si>
  <si>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</si>
  <si>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</si>
  <si>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</si>
  <si>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</si>
  <si>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</si>
  <si>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</si>
  <si>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</si>
  <si>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</si>
  <si>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</si>
  <si>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</si>
  <si>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</si>
  <si>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</si>
  <si>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</si>
  <si>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</si>
  <si>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</si>
  <si>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</si>
  <si>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</si>
  <si>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</si>
  <si>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</si>
  <si>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</si>
  <si>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</si>
  <si>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</si>
  <si>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</si>
  <si>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</si>
  <si>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</si>
  <si>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</si>
  <si>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</si>
  <si>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</si>
  <si>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</si>
  <si>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</si>
  <si>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</si>
  <si>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</si>
  <si>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</si>
  <si>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</si>
  <si>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</si>
  <si>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</si>
  <si>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</si>
  <si>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</si>
  <si>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</si>
  <si>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</si>
  <si>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</si>
  <si>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</si>
  <si>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</si>
  <si>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</si>
  <si>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</si>
  <si>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</si>
  <si>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</si>
  <si>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</si>
  <si>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</si>
  <si>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</si>
  <si>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</si>
  <si>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</si>
  <si>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</si>
  <si>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</si>
  <si>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</si>
  <si>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</si>
  <si>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</si>
  <si>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</si>
  <si>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</si>
  <si>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</si>
  <si>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</si>
  <si>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</si>
  <si>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</si>
  <si>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</si>
  <si>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</si>
  <si>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</si>
  <si>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</si>
  <si>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</si>
  <si>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</si>
  <si>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</si>
  <si>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</si>
  <si>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</si>
  <si>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</si>
  <si>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</si>
  <si>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</si>
  <si>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</si>
  <si>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</si>
  <si>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</si>
  <si>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</si>
  <si>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</si>
  <si>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</si>
  <si>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</si>
  <si>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</si>
  <si>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</si>
  <si>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</si>
  <si>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</si>
  <si>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</si>
  <si>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</si>
  <si>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</si>
  <si>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</si>
  <si>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</si>
  <si>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</si>
  <si>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</si>
  <si>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</si>
  <si>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</si>
  <si>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</si>
  <si>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</si>
  <si>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</si>
  <si>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</si>
  <si>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</si>
  <si>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</si>
  <si>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</si>
  <si>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</si>
  <si>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</si>
  <si>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</si>
  <si>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</si>
  <si>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</si>
  <si>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</si>
  <si>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</si>
  <si>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</si>
  <si>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</si>
  <si>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</si>
  <si>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</si>
  <si>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</si>
  <si>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</si>
  <si>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</si>
  <si>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</si>
  <si>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</si>
  <si>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</si>
  <si>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</si>
  <si>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</si>
  <si>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</si>
  <si>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</si>
  <si>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</si>
  <si>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</si>
  <si>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</si>
  <si>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</si>
  <si>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</si>
  <si>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</si>
  <si>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</si>
  <si>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</si>
  <si>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</si>
  <si>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</si>
  <si>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</si>
  <si>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</si>
  <si>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</si>
  <si>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</si>
  <si>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</si>
  <si>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</si>
  <si>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</si>
  <si>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</si>
  <si>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</si>
  <si>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</si>
  <si>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</si>
  <si>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</si>
  <si>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</si>
  <si>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</si>
  <si>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</si>
  <si>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</si>
  <si>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</si>
  <si>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</si>
  <si>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</si>
  <si>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</si>
  <si>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</si>
  <si>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</si>
  <si>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</si>
  <si>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</si>
  <si>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</si>
  <si>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</si>
  <si>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</si>
  <si>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</si>
  <si>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</si>
  <si>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</si>
  <si>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</si>
  <si>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</si>
  <si>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</si>
  <si>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</si>
  <si>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</si>
  <si>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</si>
  <si>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</si>
  <si>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</si>
  <si>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</si>
  <si>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</si>
  <si>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</si>
  <si>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</si>
  <si>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</si>
  <si>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</si>
  <si>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</si>
  <si>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</si>
  <si>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</si>
  <si>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</si>
  <si>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</si>
  <si>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</si>
  <si>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</si>
  <si>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</si>
  <si>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</si>
  <si>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</si>
  <si>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</si>
  <si>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</si>
  <si>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</si>
  <si>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</si>
  <si>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</si>
  <si>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</si>
  <si>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</si>
  <si>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</si>
  <si>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</si>
  <si>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</si>
  <si>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</si>
  <si>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</si>
  <si>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</si>
  <si>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</si>
  <si>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</si>
  <si>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</si>
  <si>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</si>
  <si>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</si>
  <si>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</si>
  <si>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</si>
  <si>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</si>
  <si>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</si>
  <si>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</si>
  <si>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</si>
  <si>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</si>
  <si>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</si>
  <si>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</si>
  <si>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</si>
  <si>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</si>
  <si>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</si>
  <si>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</si>
  <si>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</si>
  <si>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</si>
  <si>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</si>
  <si>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</si>
  <si>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</si>
  <si>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</si>
  <si>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</si>
  <si>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</si>
  <si>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</si>
  <si>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</si>
  <si>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</si>
  <si>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</si>
  <si>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</si>
  <si>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</si>
  <si>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</si>
  <si>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</si>
  <si>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</si>
  <si>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</si>
  <si>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</si>
  <si>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</si>
  <si>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</si>
  <si>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</si>
  <si>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</si>
  <si>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</si>
  <si>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</si>
  <si>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</si>
  <si>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</si>
  <si>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</si>
  <si>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</si>
  <si>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</si>
  <si>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</si>
  <si>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</si>
  <si>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</si>
  <si>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</si>
  <si>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</si>
  <si>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</si>
  <si>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</si>
  <si>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</si>
  <si>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</si>
  <si>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</si>
  <si>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</si>
  <si>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</si>
  <si>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</si>
  <si>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</si>
  <si>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</si>
  <si>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</si>
  <si>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</si>
  <si>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</si>
  <si>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</si>
  <si>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</si>
  <si>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</si>
  <si>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</si>
  <si>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</si>
  <si>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</si>
  <si>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</si>
  <si>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</si>
  <si>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</si>
  <si>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</si>
  <si>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</si>
  <si>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</si>
  <si>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</si>
  <si>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</si>
  <si>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</si>
  <si>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</si>
  <si>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</si>
  <si>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</si>
  <si>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</si>
  <si>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</si>
  <si>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</si>
  <si>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</si>
  <si>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</si>
  <si>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</si>
  <si>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</si>
  <si>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</si>
  <si>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</si>
  <si>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</si>
  <si>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</si>
  <si>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</si>
  <si>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</si>
  <si>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</si>
  <si>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</si>
  <si>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</si>
  <si>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</si>
  <si>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</si>
  <si>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</si>
  <si>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</si>
  <si>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</si>
  <si>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</si>
  <si>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</si>
  <si>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</si>
  <si>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</si>
  <si>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</si>
  <si>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</si>
  <si>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</si>
  <si>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</si>
  <si>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</si>
  <si>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</si>
  <si>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</si>
  <si>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</si>
  <si>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</si>
  <si>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</si>
  <si>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</si>
  <si>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</si>
  <si>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</si>
  <si>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</si>
  <si>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</si>
  <si>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</si>
  <si>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</si>
  <si>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</si>
  <si>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</si>
  <si>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</si>
  <si>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</si>
  <si>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</si>
  <si>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</si>
  <si>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</si>
  <si>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</si>
  <si>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</si>
  <si>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</si>
  <si>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</si>
  <si>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</si>
  <si>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</si>
  <si>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</si>
  <si>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</si>
  <si>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</si>
  <si>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</si>
  <si>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</si>
  <si>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</si>
  <si>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</si>
  <si>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</si>
  <si>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</si>
  <si>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</si>
  <si>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</si>
  <si>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</si>
  <si>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</si>
  <si>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</si>
  <si>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</si>
  <si>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</si>
  <si>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</si>
  <si>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</si>
  <si>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</si>
  <si>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</si>
  <si>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</si>
  <si>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</si>
  <si>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</si>
  <si>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</si>
  <si>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</si>
  <si>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</si>
  <si>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</si>
  <si>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</si>
  <si>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</si>
  <si>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</si>
  <si>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</si>
  <si>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</si>
  <si>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</si>
  <si>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</si>
  <si>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</si>
  <si>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</si>
  <si>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</si>
  <si>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</si>
  <si>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</si>
  <si>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</si>
  <si>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</si>
  <si>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</si>
  <si>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</si>
  <si>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</si>
  <si>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</si>
  <si>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</si>
  <si>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</si>
  <si>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</si>
  <si>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</si>
  <si>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</si>
  <si>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</si>
  <si>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</si>
  <si>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</si>
  <si>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</si>
  <si>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</si>
  <si>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</si>
  <si>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</si>
  <si>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</si>
  <si>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</si>
  <si>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</si>
  <si>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</si>
  <si>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</si>
  <si>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</si>
  <si>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</si>
  <si>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</si>
  <si>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</si>
  <si>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</si>
  <si>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</si>
  <si>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</si>
  <si>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</si>
  <si>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</si>
  <si>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</si>
  <si>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</si>
  <si>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</si>
  <si>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</si>
  <si>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</si>
  <si>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</si>
  <si>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</si>
  <si>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</si>
  <si>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</si>
  <si>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</si>
  <si>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</si>
  <si>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</si>
  <si>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</si>
  <si>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</si>
  <si>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</si>
  <si>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</si>
  <si>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</si>
  <si>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</si>
  <si>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</si>
  <si>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</si>
  <si>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</si>
  <si>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</si>
  <si>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</si>
  <si>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</si>
  <si>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</si>
  <si>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</si>
  <si>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</si>
  <si>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</si>
  <si>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</si>
  <si>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</si>
  <si>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</si>
  <si>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</si>
  <si>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</si>
  <si>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</si>
  <si>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</si>
  <si>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</si>
  <si>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</si>
  <si>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</si>
  <si>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</si>
  <si>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</si>
  <si>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</si>
  <si>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</si>
  <si>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</si>
  <si>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</si>
  <si>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</si>
  <si>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</si>
  <si>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</si>
  <si>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</si>
  <si>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</si>
  <si>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</si>
  <si>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</si>
  <si>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</si>
  <si>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</si>
  <si>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</si>
  <si>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</si>
  <si>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</si>
  <si>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</si>
  <si>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</si>
  <si>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</si>
  <si>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</si>
  <si>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</si>
  <si>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</si>
  <si>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</si>
  <si>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</si>
  <si>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</si>
  <si>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</si>
  <si>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</si>
  <si>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</si>
  <si>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</si>
  <si>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</si>
  <si>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</si>
  <si>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</si>
  <si>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</si>
  <si>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</si>
  <si>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</si>
  <si>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</si>
  <si>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</si>
  <si>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</si>
  <si>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</si>
  <si>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</si>
  <si>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</si>
  <si>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</si>
  <si>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</si>
  <si>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</si>
  <si>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</si>
  <si>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</si>
  <si>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</si>
  <si>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</si>
  <si>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</si>
  <si>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</si>
  <si>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</si>
  <si>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</si>
  <si>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</si>
  <si>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</si>
  <si>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</si>
  <si>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</si>
  <si>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</si>
  <si>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</si>
  <si>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</si>
  <si>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</si>
  <si>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</si>
  <si>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</si>
  <si>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</si>
  <si>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</si>
  <si>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</si>
  <si>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</si>
  <si>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</si>
  <si>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</si>
  <si>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</si>
  <si>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</si>
  <si>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</si>
  <si>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</si>
  <si>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</si>
  <si>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</si>
  <si>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</si>
  <si>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</si>
  <si>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</si>
  <si>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</si>
  <si>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</si>
  <si>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</si>
  <si>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</si>
  <si>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</si>
  <si>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</si>
  <si>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</si>
  <si>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</si>
  <si>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</si>
  <si>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</si>
  <si>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</si>
  <si>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</si>
  <si>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</si>
  <si>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</si>
  <si>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</si>
  <si>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</si>
  <si>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</si>
  <si>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</si>
  <si>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</si>
  <si>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</si>
  <si>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</si>
  <si>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</si>
  <si>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</si>
  <si>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</si>
  <si>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</si>
  <si>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</si>
  <si>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</si>
  <si>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</si>
  <si>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</si>
  <si>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</si>
  <si>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</si>
  <si>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</si>
  <si>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</si>
  <si>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</si>
  <si>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</si>
  <si>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</si>
  <si>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</si>
  <si>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</si>
  <si>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</si>
  <si>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</si>
  <si>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</si>
  <si>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</si>
  <si>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</si>
  <si>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</si>
  <si>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</si>
  <si>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</si>
  <si>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</si>
  <si>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</si>
  <si>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</si>
  <si>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</si>
  <si>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</si>
  <si>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</si>
  <si>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</si>
  <si>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</si>
  <si>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</si>
  <si>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</si>
  <si>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</si>
  <si>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</si>
  <si>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</si>
  <si>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</si>
  <si>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</si>
  <si>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</si>
  <si>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</si>
  <si>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</si>
  <si>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</si>
  <si>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</si>
  <si>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</si>
  <si>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</si>
  <si>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</si>
  <si>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</si>
  <si>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</si>
  <si>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</si>
  <si>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</si>
  <si>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</si>
  <si>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</si>
  <si>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</si>
  <si>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</si>
  <si>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</si>
  <si>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</si>
  <si>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</si>
  <si>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</si>
  <si>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</si>
  <si>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</si>
  <si>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</si>
  <si>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</si>
  <si>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</si>
  <si>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</si>
  <si>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</si>
  <si>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</si>
  <si>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</si>
  <si>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</si>
  <si>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</si>
  <si>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</si>
  <si>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</si>
  <si>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</si>
  <si>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</si>
  <si>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</si>
  <si>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</si>
  <si>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</si>
  <si>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</si>
  <si>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</si>
  <si>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</si>
  <si>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</si>
  <si>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</si>
  <si>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</si>
  <si>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</si>
  <si>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</si>
  <si>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</si>
  <si>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</si>
  <si>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</si>
  <si>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</si>
  <si>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</si>
  <si>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</si>
  <si>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</si>
  <si>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</si>
  <si>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</si>
  <si>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</si>
  <si>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</si>
  <si>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</si>
  <si>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</si>
  <si>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</si>
  <si>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</si>
  <si>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</si>
  <si>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</si>
  <si>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</si>
  <si>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</si>
  <si>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</si>
  <si>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</si>
  <si>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</si>
  <si>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</si>
  <si>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</si>
  <si>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</si>
  <si>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</si>
  <si>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</si>
  <si>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</si>
  <si>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</si>
  <si>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</si>
  <si>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</si>
  <si>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</si>
  <si>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</si>
  <si>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</si>
  <si>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</si>
  <si>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</si>
  <si>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</si>
  <si>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</si>
  <si>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</si>
  <si>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</si>
  <si>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</si>
  <si>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</si>
  <si>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</si>
  <si>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</si>
  <si>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</si>
  <si>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</si>
  <si>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</si>
  <si>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</si>
  <si>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</si>
  <si>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</si>
  <si>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</si>
  <si>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</si>
  <si>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</si>
  <si>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</si>
  <si>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</si>
  <si>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</si>
  <si>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</si>
  <si>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</si>
  <si>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</si>
  <si>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</si>
  <si>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</si>
  <si>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</si>
  <si>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</si>
  <si>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</si>
  <si>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</si>
  <si>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</si>
  <si>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</si>
  <si>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</si>
  <si>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</si>
  <si>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</si>
  <si>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</si>
  <si>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</si>
  <si>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</si>
  <si>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</si>
  <si>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</si>
  <si>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</si>
  <si>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</si>
  <si>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</si>
  <si>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</si>
  <si>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</si>
  <si>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</si>
  <si>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</si>
  <si>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</si>
  <si>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</si>
  <si>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</si>
  <si>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</si>
  <si>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</si>
  <si>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</si>
  <si>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</si>
  <si>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</si>
  <si>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</si>
  <si>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</si>
  <si>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</si>
  <si>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</si>
  <si>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</si>
  <si>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</si>
  <si>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</si>
  <si>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</si>
  <si>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</si>
  <si>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</si>
  <si>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</si>
  <si>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</si>
  <si>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</si>
  <si>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</si>
  <si>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</si>
  <si>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</si>
  <si>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</si>
  <si>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</si>
  <si>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</si>
  <si>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</si>
  <si>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</si>
  <si>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</si>
  <si>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</si>
  <si>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</si>
  <si>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</si>
  <si>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</si>
  <si>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</si>
  <si>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</si>
  <si>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</si>
  <si>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</si>
  <si>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</si>
  <si>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</si>
  <si>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</si>
  <si>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</si>
  <si>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</si>
  <si>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</si>
  <si>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</si>
  <si>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</si>
  <si>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</si>
  <si>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</si>
  <si>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</si>
  <si>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</si>
  <si>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</si>
  <si>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</si>
  <si>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</si>
  <si>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</si>
  <si>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</si>
  <si>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</si>
  <si>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</si>
  <si>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</si>
  <si>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</si>
  <si>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</si>
  <si>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</si>
  <si>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</si>
  <si>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</si>
  <si>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</si>
  <si>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</si>
  <si>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</si>
  <si>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</si>
  <si>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</si>
  <si>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</si>
  <si>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</si>
  <si>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</si>
  <si>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</si>
  <si>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</si>
  <si>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</si>
  <si>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</si>
  <si>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</si>
  <si>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</si>
  <si>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</si>
  <si>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</si>
  <si>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</si>
  <si>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</si>
  <si>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</si>
  <si>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</si>
  <si>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</si>
  <si>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</si>
  <si>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</si>
  <si>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</si>
  <si>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</si>
  <si>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</si>
  <si>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</si>
  <si>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</si>
  <si>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</si>
  <si>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</si>
  <si>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</si>
  <si>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</si>
  <si>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</si>
  <si>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</si>
  <si>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</si>
  <si>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</si>
  <si>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</si>
  <si>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</si>
  <si>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</si>
  <si>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</si>
  <si>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</si>
  <si>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</si>
  <si>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</si>
  <si>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</si>
  <si>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</si>
  <si>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</si>
  <si>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</si>
  <si>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</si>
  <si>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</si>
  <si>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</si>
  <si>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</si>
  <si>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</si>
  <si>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</si>
  <si>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</si>
  <si>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</si>
  <si>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</si>
  <si>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</si>
  <si>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</si>
  <si>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</si>
  <si>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</si>
  <si>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</si>
  <si>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</si>
  <si>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</si>
  <si>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</si>
  <si>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</si>
  <si>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</si>
  <si>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</si>
  <si>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</si>
  <si>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</si>
  <si>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</si>
  <si>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</si>
  <si>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</si>
  <si>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</si>
  <si>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</si>
  <si>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</si>
  <si>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</si>
  <si>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</si>
  <si>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</si>
  <si>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</si>
  <si>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</si>
  <si>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</si>
  <si>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</si>
  <si>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</si>
  <si>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</si>
  <si>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</si>
  <si>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</si>
  <si>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</si>
  <si>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</si>
  <si>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</si>
  <si>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</si>
  <si>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</si>
  <si>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</si>
  <si>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</si>
  <si>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</si>
  <si>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</si>
  <si>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</si>
  <si>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</si>
  <si>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</si>
  <si>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</si>
  <si>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</si>
  <si>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</si>
  <si>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</si>
  <si>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</si>
  <si>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</si>
  <si>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</si>
  <si>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</si>
  <si>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</si>
  <si>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</si>
  <si>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</si>
  <si>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</si>
  <si>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</si>
  <si>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</si>
  <si>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</si>
  <si>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</si>
  <si>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</si>
  <si>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</si>
  <si>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</si>
  <si>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</si>
  <si>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</si>
  <si>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</si>
  <si>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</si>
  <si>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</si>
  <si>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</si>
  <si>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</si>
  <si>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</si>
  <si>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</si>
  <si>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</si>
  <si>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</si>
  <si>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</si>
  <si>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</si>
  <si>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</si>
  <si>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</si>
  <si>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</si>
  <si>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</si>
  <si>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</si>
  <si>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</si>
  <si>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</si>
  <si>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</si>
  <si>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</si>
  <si>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</si>
  <si>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</si>
  <si>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</si>
  <si>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</si>
  <si>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</si>
  <si>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</si>
  <si>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</si>
  <si>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</si>
  <si>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</si>
  <si>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</si>
  <si>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</si>
  <si>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</si>
  <si>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</si>
  <si>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</si>
  <si>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</si>
  <si>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</si>
  <si>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</si>
  <si>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</si>
  <si>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</si>
  <si>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</si>
  <si>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</si>
  <si>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</si>
  <si>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</si>
  <si>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</si>
  <si>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</si>
  <si>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</si>
  <si>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</si>
  <si>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</si>
  <si>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</si>
  <si>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</si>
  <si>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</si>
  <si>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</si>
  <si>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</si>
  <si>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</si>
  <si>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</si>
  <si>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</si>
  <si>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</si>
  <si>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</si>
  <si>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</si>
  <si>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</si>
  <si>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</si>
  <si>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</si>
  <si>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</si>
  <si>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</si>
  <si>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</si>
  <si>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</si>
  <si>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</si>
  <si>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</si>
  <si>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</si>
  <si>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</si>
  <si>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</si>
  <si>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</si>
  <si>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</si>
  <si>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</si>
  <si>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</si>
  <si>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</si>
  <si>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</si>
  <si>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</si>
  <si>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</si>
  <si>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</si>
  <si>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</si>
  <si>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</si>
  <si>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</si>
  <si>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</si>
  <si>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</si>
  <si>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</si>
  <si>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</si>
  <si>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</si>
  <si>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</si>
  <si>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</si>
  <si>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</si>
  <si>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</si>
  <si>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</si>
  <si>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</si>
  <si>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</si>
  <si>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</si>
  <si>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</si>
  <si>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</si>
  <si>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</si>
  <si>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</si>
  <si>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</si>
  <si>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</si>
  <si>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</si>
  <si>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</si>
  <si>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</si>
  <si>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</si>
  <si>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</si>
  <si>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</si>
  <si>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</si>
  <si>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</si>
  <si>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</si>
  <si>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</si>
  <si>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</si>
  <si>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</si>
  <si>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</si>
  <si>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</si>
  <si>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</si>
  <si>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</si>
  <si>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</si>
  <si>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</si>
  <si>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</si>
  <si>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</si>
  <si>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</si>
  <si>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</si>
  <si>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</si>
  <si>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</si>
  <si>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</si>
  <si>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</si>
  <si>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</si>
  <si>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</si>
  <si>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</si>
  <si>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</si>
  <si>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</si>
  <si>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</si>
  <si>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</si>
  <si>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</si>
  <si>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</si>
  <si>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</si>
  <si>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</si>
  <si>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</si>
  <si>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</si>
  <si>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</si>
  <si>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</si>
  <si>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</si>
  <si>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</si>
  <si>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</si>
  <si>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</si>
  <si>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</si>
  <si>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</si>
  <si>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</si>
  <si>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</si>
  <si>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</si>
  <si>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</si>
  <si>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</si>
  <si>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</si>
  <si>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</si>
  <si>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</si>
  <si>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</si>
  <si>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</si>
  <si>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</si>
  <si>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</si>
  <si>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</si>
  <si>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</si>
  <si>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</si>
  <si>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</si>
  <si>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</si>
  <si>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</si>
  <si>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</si>
  <si>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</si>
  <si>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</si>
  <si>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</si>
  <si>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</si>
  <si>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</si>
  <si>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</si>
  <si>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</si>
  <si>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</si>
  <si>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</si>
  <si>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</si>
  <si>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</si>
  <si>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</si>
  <si>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</si>
  <si>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</si>
  <si>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</si>
  <si>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</si>
  <si>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</si>
  <si>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</si>
  <si>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</si>
  <si>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</si>
  <si>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</si>
  <si>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</si>
  <si>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</si>
  <si>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</si>
  <si>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</si>
  <si>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</si>
  <si>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</si>
  <si>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</si>
  <si>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</si>
  <si>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</si>
  <si>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</si>
  <si>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</si>
  <si>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</si>
  <si>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</si>
  <si>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</si>
  <si>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</si>
  <si>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</si>
  <si>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</si>
  <si>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</si>
  <si>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</si>
  <si>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</si>
  <si>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</si>
  <si>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</si>
  <si>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</si>
  <si>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</si>
  <si>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</si>
  <si>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</si>
  <si>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</si>
  <si>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</si>
  <si>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</si>
  <si>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</si>
  <si>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</si>
  <si>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</si>
  <si>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</si>
  <si>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</si>
  <si>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</si>
  <si>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</si>
  <si>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</si>
  <si>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</si>
  <si>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</si>
  <si>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</si>
  <si>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</si>
  <si>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</si>
  <si>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</si>
  <si>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</si>
  <si>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</si>
  <si>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</si>
  <si>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</si>
  <si>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</si>
  <si>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</si>
  <si>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</si>
  <si>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</si>
  <si>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</si>
  <si>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</si>
  <si>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</si>
  <si>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</si>
  <si>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</si>
  <si>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</si>
  <si>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</si>
  <si>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</si>
  <si>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</si>
  <si>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</si>
  <si>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</si>
  <si>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</si>
  <si>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</si>
  <si>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</si>
  <si>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</si>
  <si>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</si>
  <si>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</si>
  <si>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</si>
  <si>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</si>
  <si>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</si>
  <si>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</si>
  <si>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</si>
  <si>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</si>
  <si>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</si>
  <si>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</si>
  <si>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</si>
  <si>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</si>
  <si>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</si>
  <si>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</si>
  <si>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</si>
  <si>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</si>
  <si>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</si>
  <si>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</si>
  <si>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</si>
  <si>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</si>
  <si>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</si>
  <si>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</si>
  <si>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</si>
  <si>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</si>
  <si>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</si>
  <si>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</si>
  <si>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</si>
  <si>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</si>
  <si>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</si>
  <si>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</si>
  <si>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</si>
  <si>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</si>
  <si>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</si>
  <si>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</si>
  <si>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</si>
  <si>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</si>
  <si>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</si>
  <si>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</si>
  <si>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</si>
  <si>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</si>
  <si>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</si>
  <si>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</si>
  <si>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</si>
  <si>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</si>
  <si>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</si>
  <si>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</si>
  <si>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</si>
  <si>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</si>
  <si>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</si>
  <si>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</si>
  <si>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</si>
  <si>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</si>
  <si>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</si>
  <si>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</si>
  <si>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</si>
  <si>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</si>
  <si>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</si>
  <si>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</si>
  <si>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</si>
  <si>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</si>
  <si>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</si>
  <si>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</si>
  <si>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</si>
  <si>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</si>
  <si>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</si>
  <si>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</si>
  <si>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</si>
  <si>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</si>
  <si>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</si>
  <si>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</si>
  <si>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</si>
  <si>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</si>
  <si>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</si>
  <si>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</si>
  <si>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</si>
  <si>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</si>
  <si>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</si>
  <si>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</si>
  <si>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</si>
  <si>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</si>
  <si>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</si>
  <si>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</si>
  <si>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</si>
  <si>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</si>
  <si>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</si>
  <si>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</si>
  <si>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</si>
  <si>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</si>
  <si>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</si>
  <si>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</si>
  <si>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</si>
  <si>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</si>
  <si>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</si>
  <si>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</si>
  <si>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</si>
  <si>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</si>
  <si>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</si>
  <si>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</si>
  <si>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</si>
  <si>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</si>
  <si>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</si>
  <si>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</si>
  <si>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</si>
  <si>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</si>
  <si>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</si>
  <si>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</si>
  <si>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</si>
  <si>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</si>
  <si>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</si>
  <si>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</si>
  <si>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</si>
  <si>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</si>
  <si>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</si>
  <si>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</si>
  <si>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</si>
  <si>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</si>
  <si>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</si>
  <si>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</si>
  <si>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</si>
  <si>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</si>
  <si>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</si>
  <si>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</si>
  <si>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</si>
  <si>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</si>
  <si>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</si>
  <si>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</si>
  <si>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</si>
  <si>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</si>
  <si>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</si>
  <si>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</si>
  <si>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</si>
  <si>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</si>
  <si>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</si>
  <si>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</si>
  <si>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</si>
  <si>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</si>
  <si>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</si>
  <si>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</si>
  <si>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</si>
  <si>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</si>
  <si>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</si>
  <si>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</si>
  <si>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</si>
  <si>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</si>
  <si>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</si>
  <si>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</si>
  <si>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</si>
  <si>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</si>
  <si>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</si>
  <si>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</si>
  <si>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</si>
  <si>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</si>
  <si>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</si>
  <si>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</si>
  <si>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</si>
  <si>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</si>
  <si>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</si>
  <si>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</si>
  <si>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</si>
  <si>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</si>
  <si>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</si>
  <si>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</si>
  <si>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</si>
  <si>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</si>
  <si>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</si>
  <si>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</si>
  <si>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</si>
  <si>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</si>
  <si>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</si>
  <si>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</si>
  <si>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</si>
  <si>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</si>
  <si>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</si>
  <si>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</si>
  <si>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</si>
  <si>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</si>
  <si>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</si>
  <si>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</si>
  <si>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</si>
  <si>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</si>
  <si>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</si>
  <si>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</si>
  <si>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</si>
  <si>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</si>
  <si>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</si>
  <si>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</si>
  <si>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</si>
  <si>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</si>
  <si>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</si>
  <si>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</si>
  <si>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</si>
  <si>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</si>
  <si>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</si>
  <si>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</si>
  <si>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</si>
  <si>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</si>
  <si>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</si>
  <si>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</si>
  <si>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</si>
  <si>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</si>
  <si>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</si>
  <si>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</si>
  <si>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</si>
  <si>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</si>
  <si>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</si>
  <si>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</si>
  <si>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</si>
  <si>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</si>
  <si>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</si>
  <si>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</si>
  <si>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</si>
  <si>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</si>
  <si>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</si>
  <si>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</si>
  <si>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</si>
  <si>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</si>
  <si>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</si>
  <si>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</si>
  <si>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</si>
  <si>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</si>
  <si>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</si>
  <si>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</si>
  <si>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</si>
  <si>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</si>
  <si>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</si>
  <si>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</si>
  <si>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</si>
  <si>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</si>
  <si>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</si>
  <si>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</si>
  <si>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</si>
  <si>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</si>
  <si>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</si>
  <si>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</si>
  <si>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</si>
  <si>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</si>
  <si>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</si>
  <si>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</si>
  <si>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</si>
  <si>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</si>
  <si>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</si>
  <si>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</si>
  <si>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</si>
  <si>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</si>
  <si>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</si>
  <si>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</si>
  <si>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</si>
  <si>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</si>
  <si>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</si>
  <si>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</si>
  <si>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</si>
  <si>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</si>
  <si>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</si>
  <si>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</si>
  <si>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</si>
  <si>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</si>
  <si>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</si>
  <si>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</si>
  <si>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</si>
  <si>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</si>
  <si>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</si>
  <si>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</si>
  <si>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</si>
  <si>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</si>
  <si>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</si>
  <si>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</si>
  <si>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</si>
  <si>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</si>
  <si>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</si>
  <si>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</si>
  <si>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</si>
  <si>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</si>
  <si>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</si>
  <si>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</si>
  <si>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</si>
  <si>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</si>
  <si>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</si>
  <si>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</si>
  <si>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</si>
  <si>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</si>
  <si>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</si>
  <si>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</si>
  <si>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</si>
  <si>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</si>
  <si>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</si>
  <si>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</si>
  <si>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</si>
  <si>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</si>
  <si>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</si>
  <si>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</si>
  <si>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</si>
  <si>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</si>
  <si>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</si>
  <si>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</si>
  <si>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</si>
  <si>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</si>
  <si>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</si>
  <si>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</si>
  <si>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</si>
  <si>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</si>
  <si>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</si>
  <si>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</si>
  <si>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</si>
  <si>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</si>
  <si>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</si>
  <si>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</si>
  <si>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</si>
  <si>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</si>
  <si>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</si>
  <si>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</si>
  <si>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</si>
  <si>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</si>
  <si>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</si>
  <si>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</si>
  <si>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</si>
  <si>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</si>
  <si>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</si>
  <si>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</si>
  <si>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</si>
  <si>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</si>
  <si>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</si>
  <si>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</si>
  <si>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</si>
  <si>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</si>
  <si>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</si>
  <si>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</si>
  <si>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</si>
  <si>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</si>
  <si>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</si>
  <si>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</si>
  <si>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</si>
  <si>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</si>
  <si>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</si>
  <si>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</si>
  <si>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</si>
  <si>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</si>
  <si>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</si>
  <si>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</si>
  <si>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</si>
  <si>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</si>
  <si>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</si>
  <si>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</si>
  <si>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</si>
  <si>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</si>
  <si>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</si>
  <si>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</si>
  <si>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</si>
  <si>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</si>
  <si>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</si>
  <si>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</si>
  <si>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</si>
  <si>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</si>
  <si>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</si>
  <si>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</si>
  <si>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</si>
  <si>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</si>
  <si>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</si>
  <si>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</si>
  <si>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</si>
  <si>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</si>
  <si>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</si>
  <si>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</si>
  <si>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</si>
  <si>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</si>
  <si>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</si>
  <si>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</si>
  <si>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</si>
  <si>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</si>
  <si>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</si>
  <si>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</si>
  <si>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</si>
  <si>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</si>
  <si>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</si>
  <si>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</si>
  <si>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</si>
  <si>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</si>
  <si>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</si>
  <si>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</si>
  <si>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</si>
  <si>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</si>
  <si>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</si>
  <si>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</si>
  <si>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</si>
  <si>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</si>
  <si>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</si>
  <si>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</si>
  <si>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</si>
  <si>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</si>
  <si>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</si>
  <si>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</si>
  <si>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</si>
  <si>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</si>
  <si>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</si>
  <si>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</si>
  <si>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</si>
  <si>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</si>
  <si>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</si>
  <si>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</si>
  <si>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</si>
  <si>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</si>
  <si>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</si>
  <si>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</si>
  <si>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</si>
  <si>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</si>
  <si>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</si>
  <si>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</si>
  <si>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</si>
  <si>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</si>
  <si>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</si>
  <si>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</si>
  <si>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</si>
  <si>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</si>
  <si>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</si>
  <si>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</si>
  <si>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</si>
  <si>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</si>
  <si>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</si>
  <si>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</si>
  <si>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</si>
  <si>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</si>
  <si>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</si>
  <si>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</si>
  <si>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</si>
  <si>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</si>
  <si>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</si>
  <si>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</si>
  <si>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</si>
  <si>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</si>
  <si>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</si>
  <si>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</si>
  <si>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</si>
  <si>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</si>
  <si>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</si>
  <si>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</si>
  <si>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</si>
  <si>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</si>
  <si>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</si>
  <si>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</si>
  <si>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</si>
  <si>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</si>
  <si>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</si>
  <si>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</si>
  <si>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</si>
  <si>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</si>
  <si>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</si>
  <si>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</si>
  <si>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</si>
  <si>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</si>
  <si>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</si>
  <si>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</si>
  <si>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</si>
  <si>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</si>
  <si>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</si>
  <si>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</si>
  <si>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</si>
  <si>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</si>
  <si>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</si>
  <si>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</si>
  <si>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</si>
  <si>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</si>
  <si>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</si>
  <si>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</si>
  <si>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</si>
  <si>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</si>
  <si>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</si>
  <si>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</si>
  <si>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</si>
  <si>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</si>
  <si>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</si>
  <si>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</si>
  <si>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</si>
  <si>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</si>
  <si>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</si>
  <si>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</si>
  <si>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</si>
  <si>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</si>
  <si>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</si>
  <si>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</si>
  <si>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</si>
  <si>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</si>
  <si>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</si>
  <si>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</si>
  <si>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</si>
  <si>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</si>
  <si>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</si>
  <si>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</si>
  <si>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</si>
  <si>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</si>
  <si>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</si>
  <si>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</si>
  <si>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</si>
  <si>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</si>
  <si>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</si>
  <si>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</si>
  <si>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</si>
  <si>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</si>
  <si>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</si>
  <si>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</si>
  <si>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</si>
  <si>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</si>
  <si>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</si>
  <si>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</si>
  <si>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</si>
  <si>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</si>
  <si>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</si>
  <si>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</si>
  <si>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</si>
  <si>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</si>
  <si>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</si>
  <si>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</si>
  <si>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</si>
  <si>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</si>
  <si>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</si>
  <si>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</si>
  <si>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</si>
  <si>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</si>
  <si>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</si>
  <si>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</si>
  <si>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</si>
  <si>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</si>
  <si>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</si>
  <si>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</si>
  <si>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</si>
  <si>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</si>
  <si>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</si>
  <si>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</si>
  <si>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</si>
  <si>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</si>
  <si>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</si>
  <si>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</si>
  <si>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</si>
  <si>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</si>
  <si>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</si>
  <si>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</si>
  <si>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</si>
  <si>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</si>
  <si>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</si>
  <si>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</si>
  <si>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</si>
  <si>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</si>
  <si>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</si>
  <si>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</si>
  <si>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</si>
  <si>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</si>
  <si>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</si>
  <si>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</si>
  <si>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</si>
  <si>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</si>
  <si>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</si>
  <si>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</si>
  <si>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</si>
  <si>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</si>
  <si>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</si>
  <si>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</si>
  <si>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</si>
  <si>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</si>
  <si>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</si>
  <si>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</si>
  <si>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</si>
  <si>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</si>
  <si>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</si>
  <si>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</si>
  <si>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</si>
  <si>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</si>
  <si>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</si>
  <si>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</si>
  <si>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</si>
  <si>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</si>
  <si>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</si>
  <si>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</si>
  <si>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</si>
  <si>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</si>
  <si>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</si>
  <si>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</si>
  <si>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</si>
  <si>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</si>
  <si>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</si>
  <si>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</si>
  <si>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</si>
  <si>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</si>
  <si>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</si>
  <si>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</si>
  <si>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</si>
  <si>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</si>
  <si>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</si>
  <si>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</si>
  <si>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</si>
  <si>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</si>
  <si>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</si>
  <si>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</si>
  <si>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</si>
  <si>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</si>
  <si>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</si>
  <si>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</si>
  <si>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</si>
  <si>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</si>
  <si>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</si>
  <si>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</si>
  <si>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</si>
  <si>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</si>
  <si>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</si>
  <si>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</si>
  <si>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</si>
  <si>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</si>
  <si>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</si>
  <si>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</si>
  <si>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</si>
  <si>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</si>
  <si>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</si>
  <si>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</si>
  <si>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</si>
  <si>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</si>
  <si>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</si>
  <si>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</si>
  <si>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</si>
  <si>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</si>
  <si>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</si>
  <si>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</si>
  <si>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</si>
  <si>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</si>
  <si>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</si>
  <si>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</si>
  <si>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</si>
  <si>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</si>
  <si>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</si>
  <si>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</si>
  <si>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</si>
  <si>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</si>
  <si>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</si>
  <si>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</si>
  <si>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</si>
  <si>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</si>
  <si>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</si>
  <si>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</si>
  <si>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</si>
  <si>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</si>
  <si>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</si>
  <si>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</si>
  <si>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</si>
  <si>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</si>
  <si>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</si>
  <si>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</si>
  <si>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</si>
  <si>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</si>
  <si>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</si>
  <si>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</si>
  <si>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</si>
  <si>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</si>
  <si>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</si>
  <si>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</si>
  <si>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</si>
  <si>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</si>
  <si>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</si>
  <si>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</si>
  <si>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</si>
  <si>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</si>
  <si>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</si>
  <si>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</si>
  <si>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</si>
  <si>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</si>
  <si>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</si>
  <si>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</si>
  <si>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</si>
  <si>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</si>
  <si>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</si>
  <si>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</si>
  <si>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</si>
  <si>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</si>
  <si>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</si>
  <si>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</si>
  <si>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</si>
  <si>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</si>
  <si>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</si>
  <si>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</si>
  <si>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</si>
  <si>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</si>
  <si>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</si>
  <si>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</si>
  <si>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</si>
  <si>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</si>
  <si>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</si>
  <si>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</si>
  <si>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</si>
  <si>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</si>
  <si>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</si>
  <si>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</si>
  <si>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</si>
  <si>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</si>
  <si>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</si>
  <si>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</si>
  <si>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</si>
  <si>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</si>
  <si>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</si>
  <si>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</si>
  <si>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</si>
  <si>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</si>
  <si>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</si>
  <si>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</si>
  <si>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</si>
  <si>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</si>
  <si>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</si>
  <si>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</si>
  <si>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</si>
  <si>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</si>
  <si>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</si>
  <si>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</si>
  <si>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</si>
  <si>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</si>
  <si>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</si>
  <si>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</si>
  <si>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</si>
  <si>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</si>
  <si>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</si>
  <si>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</si>
  <si>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</si>
  <si>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</si>
  <si>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</si>
  <si>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</si>
  <si>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</si>
  <si>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</si>
  <si>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</si>
  <si>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</si>
  <si>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</si>
  <si>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</si>
  <si>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</si>
  <si>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</si>
  <si>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</si>
  <si>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</si>
  <si>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</si>
  <si>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</si>
  <si>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</si>
  <si>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</si>
  <si>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</si>
  <si>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</si>
  <si>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</si>
  <si>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</si>
  <si>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</si>
  <si>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</si>
  <si>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</si>
  <si>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</si>
  <si>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</si>
  <si>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</si>
  <si>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</si>
  <si>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</si>
  <si>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</si>
  <si>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</si>
  <si>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</si>
  <si>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</si>
  <si>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</si>
  <si>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</si>
  <si>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</si>
  <si>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</si>
  <si>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</si>
  <si>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</si>
  <si>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</si>
  <si>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</si>
  <si>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</si>
  <si>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</si>
  <si>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</si>
  <si>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</si>
  <si>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</si>
  <si>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</si>
  <si>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</si>
  <si>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</si>
  <si>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</si>
  <si>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</si>
  <si>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</si>
  <si>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</si>
  <si>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</si>
  <si>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</si>
  <si>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</si>
  <si>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</si>
  <si>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</si>
  <si>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</si>
  <si>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</si>
  <si>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</si>
  <si>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</si>
  <si>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</si>
  <si>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</si>
  <si>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</si>
  <si>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</si>
  <si>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</si>
  <si>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</si>
  <si>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</si>
  <si>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</si>
  <si>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</si>
  <si>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</si>
  <si>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</si>
  <si>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</si>
  <si>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</si>
  <si>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</si>
  <si>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</si>
  <si>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</si>
  <si>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</si>
  <si>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</si>
  <si>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</si>
  <si>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</si>
  <si>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</si>
  <si>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</si>
  <si>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</si>
  <si>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</si>
  <si>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</si>
  <si>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</si>
  <si>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</si>
  <si>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</si>
  <si>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</si>
  <si>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</si>
  <si>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</si>
  <si>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</si>
  <si>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</si>
  <si>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</si>
  <si>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</si>
  <si>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</si>
  <si>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</si>
  <si>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</si>
  <si>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</si>
  <si>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</si>
  <si>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</si>
  <si>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</si>
  <si>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</si>
  <si>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</si>
  <si>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</si>
  <si>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</si>
  <si>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</si>
  <si>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</si>
  <si>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</si>
  <si>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</si>
  <si>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</si>
  <si>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</si>
  <si>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</si>
  <si>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</si>
  <si>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</si>
  <si>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</si>
  <si>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</si>
  <si>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</si>
  <si>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</si>
  <si>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</si>
  <si>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</si>
  <si>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</si>
  <si>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</si>
  <si>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</si>
  <si>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</si>
  <si>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</si>
  <si>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</si>
  <si>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</si>
  <si>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</si>
  <si>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</si>
  <si>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</si>
  <si>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</si>
  <si>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</si>
  <si>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</si>
  <si>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</si>
  <si>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</si>
  <si>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</si>
  <si>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</si>
  <si>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</si>
  <si>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</si>
  <si>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</si>
  <si>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</si>
  <si>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</si>
  <si>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</si>
  <si>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</si>
  <si>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</si>
  <si>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</si>
  <si>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</si>
  <si>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</si>
  <si>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</si>
  <si>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</si>
  <si>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</si>
  <si>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</si>
  <si>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</si>
  <si>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</si>
  <si>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</si>
  <si>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</si>
  <si>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</si>
  <si>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</si>
  <si>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</si>
  <si>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</si>
  <si>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</si>
  <si>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</si>
  <si>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</si>
  <si>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</si>
  <si>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</si>
  <si>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</si>
  <si>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</si>
  <si>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</si>
  <si>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</si>
  <si>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</si>
  <si>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</si>
  <si>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</si>
  <si>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</si>
  <si>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</si>
  <si>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</si>
  <si>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</si>
  <si>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</si>
  <si>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</si>
  <si>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</si>
  <si>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</si>
  <si>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</si>
  <si>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</si>
  <si>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</si>
  <si>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</si>
  <si>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</si>
  <si>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</si>
  <si>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</si>
  <si>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</si>
  <si>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</si>
  <si>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</si>
  <si>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</si>
  <si>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</si>
  <si>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</si>
  <si>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</si>
  <si>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</si>
  <si>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</si>
  <si>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</si>
  <si>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</si>
  <si>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</si>
  <si>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</si>
  <si>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</si>
  <si>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</si>
  <si>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</si>
  <si>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</si>
  <si>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</si>
  <si>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</si>
  <si>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</si>
  <si>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</si>
  <si>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</si>
  <si>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</si>
  <si>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</si>
  <si>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</si>
  <si>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</si>
  <si>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</si>
  <si>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</si>
  <si>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</si>
  <si>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</si>
  <si>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</si>
  <si>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</si>
  <si>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</si>
  <si>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</si>
  <si>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</si>
  <si>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</si>
  <si>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</si>
  <si>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</si>
  <si>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</si>
  <si>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</si>
  <si>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</si>
  <si>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</si>
  <si>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</si>
  <si>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</si>
  <si>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</si>
  <si>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</si>
  <si>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</si>
  <si>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</si>
  <si>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</si>
  <si>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</si>
  <si>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</si>
  <si>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</si>
  <si>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</si>
  <si>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</si>
  <si>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</si>
  <si>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</si>
  <si>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</si>
  <si>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</si>
  <si>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</si>
  <si>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</si>
  <si>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</si>
  <si>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</si>
  <si>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</si>
  <si>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</si>
  <si>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</si>
  <si>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</si>
  <si>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</si>
  <si>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</si>
  <si>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</si>
  <si>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</si>
  <si>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</si>
  <si>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</si>
  <si>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</si>
  <si>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</si>
  <si>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</si>
  <si>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</si>
  <si>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</si>
  <si>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</si>
  <si>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</si>
  <si>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</si>
  <si>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</si>
  <si>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</si>
  <si>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</si>
  <si>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</si>
  <si>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</si>
  <si>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</si>
  <si>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</si>
  <si>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</si>
  <si>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</si>
  <si>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</si>
  <si>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</si>
  <si>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</si>
  <si>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</si>
  <si>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</si>
  <si>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</si>
  <si>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</si>
  <si>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</si>
  <si>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</si>
  <si>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</si>
  <si>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</si>
  <si>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</si>
  <si>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</si>
  <si>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</si>
  <si>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</si>
  <si>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</si>
  <si>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</si>
  <si>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</si>
  <si>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</si>
  <si>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</si>
  <si>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</si>
  <si>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</si>
  <si>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</si>
  <si>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</si>
  <si>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</si>
  <si>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</si>
  <si>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</si>
  <si>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</si>
  <si>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</si>
  <si>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</si>
  <si>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</si>
  <si>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</si>
  <si>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</si>
  <si>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</si>
  <si>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</si>
  <si>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</si>
  <si>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</si>
  <si>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</si>
  <si>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</si>
  <si>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</si>
  <si>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</si>
  <si>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</si>
  <si>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</si>
  <si>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</si>
  <si>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</si>
  <si>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</si>
  <si>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</si>
  <si>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</si>
  <si>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</si>
  <si>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</si>
  <si>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</si>
  <si>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</si>
  <si>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</si>
  <si>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</si>
  <si>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</si>
  <si>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</si>
  <si>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</si>
  <si>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</si>
  <si>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</si>
  <si>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</si>
  <si>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</si>
  <si>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</si>
  <si>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</si>
  <si>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</si>
  <si>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</si>
  <si>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</si>
  <si>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</si>
  <si>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</si>
  <si>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</si>
  <si>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</si>
  <si>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</si>
  <si>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</si>
  <si>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</si>
  <si>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</si>
  <si>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</si>
  <si>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</si>
  <si>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</si>
  <si>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</si>
  <si>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</si>
  <si>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</si>
  <si>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</si>
  <si>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</si>
  <si>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</si>
  <si>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</si>
  <si>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</si>
  <si>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</si>
  <si>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</si>
  <si>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</si>
  <si>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</si>
  <si>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</si>
  <si>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</si>
  <si>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</si>
  <si>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</si>
  <si>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</si>
  <si>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</si>
  <si>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</si>
  <si>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</si>
  <si>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</si>
  <si>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</si>
  <si>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</si>
  <si>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</si>
  <si>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</si>
  <si>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</si>
  <si>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</si>
  <si>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</si>
  <si>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</si>
  <si>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</si>
  <si>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</si>
  <si>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</si>
  <si>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</si>
  <si>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</si>
  <si>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</si>
  <si>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</si>
  <si>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</si>
  <si>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</si>
  <si>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</si>
  <si>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</si>
  <si>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</si>
  <si>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</si>
  <si>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</si>
  <si>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</si>
  <si>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</si>
  <si>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</si>
  <si>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</si>
  <si>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</si>
  <si>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</si>
  <si>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</si>
  <si>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</si>
  <si>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</si>
  <si>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</si>
  <si>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</si>
  <si>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</si>
  <si>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</si>
  <si>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</si>
  <si>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</si>
  <si>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</si>
  <si>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</si>
  <si>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</si>
  <si>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</si>
  <si>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</si>
  <si>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</si>
  <si>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</si>
  <si>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</si>
  <si>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</si>
  <si>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</si>
  <si>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</si>
  <si>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</si>
  <si>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</si>
  <si>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</si>
  <si>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</si>
  <si>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</si>
  <si>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</si>
  <si>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</si>
  <si>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</si>
  <si>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</si>
  <si>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</si>
  <si>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</si>
  <si>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</si>
  <si>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</si>
  <si>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</si>
  <si>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</si>
  <si>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</si>
  <si>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</si>
  <si>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</si>
  <si>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</si>
  <si>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</si>
  <si>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</si>
  <si>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</si>
  <si>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</si>
  <si>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</si>
  <si>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</si>
  <si>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</si>
  <si>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</si>
  <si>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</si>
  <si>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</si>
  <si>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</si>
  <si>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</si>
  <si>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</si>
  <si>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</si>
  <si>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</si>
  <si>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</si>
  <si>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</si>
  <si>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</si>
  <si>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</si>
  <si>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</si>
  <si>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</si>
  <si>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</si>
  <si>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</si>
  <si>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</si>
  <si>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</si>
  <si>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</si>
  <si>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</si>
  <si>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</si>
  <si>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</si>
  <si>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</si>
  <si>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</si>
  <si>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</si>
  <si>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</si>
  <si>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</si>
  <si>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</si>
  <si>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</si>
  <si>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</si>
  <si>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</si>
  <si>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</si>
  <si>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</si>
  <si>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</si>
  <si>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</si>
  <si>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</si>
  <si>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</si>
  <si>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</si>
  <si>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</si>
  <si>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</si>
  <si>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</si>
  <si>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</si>
  <si>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</si>
  <si>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</si>
  <si>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</si>
  <si>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</si>
  <si>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</si>
  <si>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</si>
  <si>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</si>
  <si>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</si>
  <si>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</si>
  <si>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</si>
  <si>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</si>
  <si>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</si>
  <si>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</si>
  <si>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</si>
  <si>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</si>
  <si>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</si>
  <si>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</si>
  <si>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</si>
  <si>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</si>
  <si>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</si>
  <si>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</si>
  <si>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</si>
  <si>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</si>
  <si>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</si>
  <si>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</si>
  <si>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</si>
  <si>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</si>
  <si>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</si>
  <si>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</si>
  <si>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</si>
  <si>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</si>
  <si>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</si>
  <si>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</si>
  <si>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</si>
  <si>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</si>
  <si>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</si>
  <si>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</si>
  <si>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</si>
  <si>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</si>
  <si>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</si>
  <si>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</si>
  <si>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</si>
  <si>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</si>
  <si>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</si>
  <si>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</si>
  <si>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</si>
  <si>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</si>
  <si>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</si>
  <si>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</si>
  <si>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</si>
  <si>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</si>
  <si>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</si>
  <si>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</si>
  <si>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</si>
  <si>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</si>
  <si>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</si>
  <si>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</si>
  <si>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</si>
  <si>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</si>
  <si>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</si>
  <si>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</si>
  <si>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</si>
  <si>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</si>
  <si>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</si>
  <si>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</si>
  <si>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</si>
  <si>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</si>
  <si>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</si>
  <si>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</si>
  <si>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</si>
  <si>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</si>
  <si>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</si>
  <si>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</si>
  <si>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</si>
  <si>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</si>
  <si>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</si>
  <si>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</si>
  <si>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</si>
  <si>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</si>
  <si>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</si>
  <si>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</si>
  <si>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</si>
  <si>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</si>
  <si>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</si>
  <si>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</si>
  <si>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</si>
  <si>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</si>
  <si>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</si>
  <si>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</si>
  <si>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</si>
  <si>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</si>
  <si>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</si>
  <si>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</si>
  <si>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</si>
  <si>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</si>
  <si>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</si>
  <si>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</si>
  <si>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</si>
  <si>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</si>
  <si>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</si>
  <si>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</si>
  <si>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</si>
  <si>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</si>
  <si>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</si>
  <si>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</si>
  <si>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</si>
  <si>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</si>
  <si>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</si>
  <si>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</si>
  <si>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</si>
  <si>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</si>
  <si>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</si>
  <si>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</si>
  <si>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</si>
  <si>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</si>
  <si>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</si>
  <si>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</si>
  <si>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</si>
  <si>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</si>
  <si>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</si>
  <si>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</si>
  <si>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</si>
  <si>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</si>
  <si>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</si>
  <si>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</si>
  <si>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</si>
  <si>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</si>
  <si>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</si>
  <si>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</si>
  <si>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</si>
  <si>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</si>
  <si>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</si>
  <si>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</si>
  <si>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</si>
  <si>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</si>
  <si>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</si>
  <si>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</si>
  <si>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</si>
  <si>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</si>
  <si>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</si>
  <si>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</si>
  <si>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</si>
  <si>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</si>
  <si>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</si>
  <si>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</si>
  <si>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</si>
  <si>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</si>
  <si>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</si>
  <si>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</si>
  <si>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</si>
  <si>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</si>
  <si>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</si>
  <si>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</si>
  <si>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</si>
  <si>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</si>
  <si>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</si>
  <si>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</si>
  <si>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</si>
  <si>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</si>
  <si>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</si>
  <si>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</si>
  <si>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</si>
  <si>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</si>
  <si>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</si>
  <si>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</si>
  <si>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</si>
  <si>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</si>
  <si>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</si>
  <si>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</si>
  <si>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</si>
  <si>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</si>
  <si>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</si>
  <si>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</si>
  <si>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</si>
  <si>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</si>
  <si>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</si>
  <si>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</si>
  <si>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</si>
  <si>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</si>
  <si>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</si>
  <si>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</si>
  <si>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</si>
  <si>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</si>
  <si>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</si>
  <si>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</si>
  <si>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</si>
  <si>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</si>
  <si>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</si>
  <si>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</si>
  <si>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</si>
  <si>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</si>
  <si>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</si>
  <si>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</si>
  <si>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</si>
  <si>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</si>
  <si>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</si>
  <si>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</si>
  <si>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</si>
  <si>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</si>
  <si>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</si>
  <si>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</si>
  <si>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</si>
  <si>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</si>
  <si>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</si>
  <si>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</si>
  <si>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</si>
  <si>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</si>
  <si>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</si>
  <si>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</si>
  <si>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</si>
  <si>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</si>
  <si>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</si>
  <si>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</si>
  <si>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</si>
  <si>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</si>
  <si>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</si>
  <si>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</si>
  <si>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</si>
  <si>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</si>
  <si>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</si>
  <si>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</si>
  <si>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</si>
  <si>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</si>
  <si>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</si>
  <si>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</si>
  <si>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</si>
  <si>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</si>
  <si>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</si>
  <si>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</si>
  <si>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</si>
  <si>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</si>
  <si>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</si>
  <si>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</si>
  <si>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</si>
  <si>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</si>
  <si>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</si>
  <si>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</si>
  <si>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</si>
  <si>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</si>
  <si>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</si>
  <si>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</si>
  <si>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</si>
  <si>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</si>
  <si>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</si>
  <si>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</si>
  <si>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</si>
  <si>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</si>
  <si>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</si>
  <si>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</si>
  <si>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</si>
  <si>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</si>
  <si>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</si>
  <si>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</si>
  <si>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</si>
  <si>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</si>
  <si>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</si>
  <si>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</si>
  <si>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</si>
  <si>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</si>
  <si>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</si>
  <si>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</si>
  <si>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</si>
  <si>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</si>
  <si>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</si>
  <si>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</si>
  <si>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</si>
  <si>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</si>
  <si>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</si>
  <si>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</si>
  <si>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</si>
  <si>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</si>
  <si>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</si>
  <si>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</si>
  <si>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</si>
  <si>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</si>
  <si>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</si>
  <si>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</si>
  <si>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</si>
  <si>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</si>
  <si>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</si>
  <si>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</si>
  <si>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</si>
  <si>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</si>
  <si>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</si>
  <si>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</si>
  <si>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</si>
  <si>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</si>
  <si>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</si>
  <si>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</si>
  <si>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</si>
  <si>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</si>
  <si>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</si>
  <si>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</si>
  <si>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</si>
  <si>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</si>
  <si>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</si>
  <si>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</si>
  <si>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</si>
  <si>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</si>
  <si>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</si>
  <si>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</si>
  <si>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</si>
  <si>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</si>
  <si>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</si>
  <si>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</si>
  <si>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</si>
  <si>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</si>
  <si>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</si>
  <si>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</si>
  <si>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</si>
  <si>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</si>
  <si>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</si>
  <si>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</si>
  <si>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</si>
  <si>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</si>
  <si>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</si>
  <si>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</si>
  <si>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</si>
  <si>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</si>
  <si>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</si>
  <si>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</si>
  <si>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</si>
  <si>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</si>
  <si>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</si>
  <si>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</si>
  <si>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</si>
  <si>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</si>
  <si>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</si>
  <si>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</si>
  <si>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</si>
  <si>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</si>
  <si>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</si>
  <si>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</si>
  <si>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</si>
  <si>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</si>
  <si>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</si>
  <si>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</si>
  <si>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</si>
  <si>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</si>
  <si>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</si>
  <si>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</si>
  <si>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</si>
  <si>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</si>
  <si>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</si>
  <si>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</si>
  <si>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</si>
  <si>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</si>
  <si>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</si>
  <si>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</si>
  <si>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</si>
  <si>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</si>
  <si>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</si>
  <si>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</si>
  <si>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</si>
  <si>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</si>
  <si>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</si>
  <si>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</si>
  <si>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</si>
  <si>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</si>
  <si>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</si>
  <si>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</si>
  <si>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</si>
  <si>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</si>
  <si>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</si>
  <si>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</si>
  <si>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</si>
  <si>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</si>
  <si>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</si>
  <si>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</si>
  <si>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</si>
  <si>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</si>
  <si>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</si>
  <si>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</si>
  <si>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</si>
  <si>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</si>
  <si>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</si>
  <si>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</si>
  <si>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</si>
  <si>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</si>
  <si>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</si>
  <si>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</si>
  <si>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</si>
  <si>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</si>
  <si>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</si>
  <si>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</si>
  <si>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</si>
  <si>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</si>
  <si>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</si>
  <si>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</si>
  <si>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</si>
  <si>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</si>
  <si>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</si>
  <si>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</si>
  <si>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</si>
  <si>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</si>
  <si>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</si>
  <si>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</si>
  <si>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</si>
  <si>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</si>
  <si>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</si>
  <si>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</si>
  <si>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</si>
  <si>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</si>
  <si>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</si>
  <si>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</si>
  <si>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</si>
  <si>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</si>
  <si>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</si>
  <si>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</si>
  <si>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</si>
  <si>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</si>
  <si>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</si>
  <si>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</si>
  <si>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</si>
  <si>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</si>
  <si>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</si>
  <si>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</si>
  <si>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</si>
  <si>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</si>
  <si>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</si>
  <si>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</si>
  <si>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</si>
  <si>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</si>
  <si>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</si>
  <si>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</si>
  <si>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</si>
  <si>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</si>
  <si>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</si>
  <si>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</si>
  <si>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</si>
  <si>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</si>
  <si>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</si>
  <si>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</si>
  <si>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</si>
  <si>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</si>
  <si>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</si>
  <si>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</si>
  <si>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</si>
  <si>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</si>
  <si>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</si>
  <si>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</si>
  <si>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</si>
  <si>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</si>
  <si>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</si>
  <si>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</si>
  <si>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</si>
  <si>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</si>
  <si>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</si>
  <si>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</si>
  <si>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</si>
  <si>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</si>
  <si>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</si>
  <si>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</si>
  <si>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</si>
  <si>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</si>
  <si>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</si>
  <si>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</si>
  <si>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</si>
  <si>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</si>
  <si>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</si>
  <si>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</si>
  <si>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</si>
  <si>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</si>
  <si>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</si>
  <si>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</si>
  <si>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</si>
  <si>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</si>
  <si>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</si>
  <si>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</si>
  <si>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</si>
  <si>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</si>
  <si>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</si>
  <si>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</si>
  <si>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</si>
  <si>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</si>
  <si>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</si>
  <si>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</si>
  <si>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</si>
  <si>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</si>
  <si>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</si>
  <si>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</si>
  <si>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</si>
  <si>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</si>
  <si>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</si>
  <si>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</si>
  <si>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</si>
  <si>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</si>
  <si>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</si>
  <si>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</si>
  <si>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</si>
  <si>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</si>
  <si>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</si>
  <si>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</si>
  <si>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</si>
  <si>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</si>
  <si>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</si>
  <si>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</si>
  <si>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</si>
  <si>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</si>
  <si>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</si>
  <si>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</si>
  <si>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</si>
  <si>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</si>
  <si>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</si>
  <si>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</si>
  <si>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</si>
  <si>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</si>
  <si>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</si>
  <si>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</si>
  <si>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</si>
  <si>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</si>
  <si>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</si>
  <si>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</si>
  <si>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</si>
  <si>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</si>
  <si>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</si>
  <si>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</si>
  <si>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</si>
  <si>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</si>
  <si>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</si>
  <si>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</si>
  <si>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</si>
  <si>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</si>
  <si>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</si>
  <si>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</si>
  <si>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</si>
  <si>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</si>
  <si>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</si>
  <si>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</si>
  <si>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</si>
  <si>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</si>
  <si>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</si>
  <si>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</si>
  <si>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</si>
  <si>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</si>
  <si>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</si>
  <si>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</si>
  <si>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</si>
  <si>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</si>
  <si>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</si>
  <si>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</si>
  <si>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</si>
  <si>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</si>
  <si>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</si>
  <si>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</si>
  <si>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</si>
  <si>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</si>
  <si>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</si>
  <si>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</si>
  <si>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</si>
  <si>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</si>
  <si>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</si>
  <si>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</si>
  <si>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</si>
  <si>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</si>
  <si>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</si>
  <si>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</si>
  <si>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</si>
  <si>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</si>
  <si>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</si>
  <si>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</si>
  <si>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</si>
  <si>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</si>
  <si>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</si>
  <si>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</si>
  <si>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</si>
  <si>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</si>
  <si>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</si>
  <si>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</si>
  <si>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</si>
  <si>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</si>
  <si>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</si>
  <si>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</si>
  <si>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</si>
  <si>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</si>
  <si>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</si>
  <si>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</si>
  <si>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</si>
  <si>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</si>
  <si>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</si>
  <si>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</si>
  <si>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</si>
  <si>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</si>
  <si>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</si>
  <si>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</si>
  <si>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</si>
  <si>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</si>
  <si>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</si>
  <si>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</si>
  <si>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</si>
  <si>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</si>
  <si>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</si>
  <si>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</si>
  <si>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</si>
  <si>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</si>
  <si>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</si>
  <si>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</si>
  <si>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</si>
  <si>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</si>
  <si>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</si>
  <si>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</si>
  <si>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</si>
  <si>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</si>
  <si>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</si>
  <si>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</si>
  <si>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</si>
  <si>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</si>
  <si>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</si>
  <si>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</si>
  <si>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</si>
  <si>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</si>
  <si>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</si>
  <si>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</si>
  <si>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</si>
  <si>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</si>
  <si>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</si>
  <si>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</si>
  <si>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</si>
  <si>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</si>
  <si>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</si>
  <si>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</si>
  <si>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</si>
  <si>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</si>
  <si>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</si>
  <si>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</si>
  <si>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</si>
  <si>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</si>
  <si>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</si>
  <si>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</si>
  <si>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</si>
  <si>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</si>
  <si>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</si>
  <si>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</si>
  <si>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</si>
  <si>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</si>
  <si>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</si>
  <si>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</si>
  <si>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</si>
  <si>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</si>
  <si>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</si>
  <si>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</si>
  <si>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</si>
  <si>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</si>
  <si>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</si>
  <si>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</si>
  <si>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</si>
  <si>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</si>
  <si>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</si>
  <si>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</si>
  <si>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</si>
  <si>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</si>
  <si>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</si>
  <si>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</si>
  <si>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</si>
  <si>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</si>
  <si>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</si>
  <si>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</si>
  <si>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</si>
  <si>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</si>
  <si>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</si>
  <si>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</si>
  <si>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</si>
  <si>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</si>
  <si>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</si>
  <si>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</si>
  <si>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</si>
  <si>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</si>
  <si>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</si>
  <si>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</si>
  <si>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</si>
  <si>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</si>
  <si>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</si>
  <si>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</si>
  <si>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</si>
  <si>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</si>
  <si>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</si>
  <si>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</si>
  <si>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</si>
  <si>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</si>
  <si>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</si>
  <si>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</si>
  <si>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</si>
  <si>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</si>
  <si>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</si>
  <si>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</si>
  <si>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</si>
  <si>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</si>
  <si>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</si>
  <si>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</si>
  <si>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</si>
  <si>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</si>
  <si>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</si>
  <si>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</si>
  <si>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</si>
  <si>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</si>
  <si>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</si>
  <si>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</si>
  <si>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</si>
  <si>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</si>
  <si>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</si>
  <si>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</si>
  <si>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</si>
  <si>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</si>
  <si>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</si>
  <si>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</si>
  <si>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</si>
  <si>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</si>
  <si>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</si>
  <si>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</si>
  <si>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</si>
  <si>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</si>
  <si>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</si>
  <si>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</si>
  <si>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</si>
  <si>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</si>
  <si>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</si>
  <si>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</si>
  <si>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</si>
  <si>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</si>
  <si>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</si>
  <si>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</si>
  <si>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</si>
  <si>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</si>
  <si>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</si>
  <si>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</si>
  <si>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</si>
  <si>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</si>
  <si>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</si>
  <si>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</si>
  <si>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</si>
  <si>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</si>
  <si>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</si>
  <si>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</si>
  <si>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</si>
  <si>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</si>
  <si>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</si>
  <si>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</si>
  <si>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</si>
  <si>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</si>
  <si>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</si>
  <si>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</si>
  <si>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</si>
  <si>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</si>
  <si>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</si>
  <si>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</si>
  <si>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</si>
  <si>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</si>
  <si>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</si>
  <si>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</si>
  <si>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</si>
  <si>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</si>
  <si>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</si>
  <si>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</si>
  <si>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</si>
  <si>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</si>
  <si>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</si>
  <si>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</si>
  <si>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</si>
  <si>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</si>
  <si>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</si>
  <si>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</si>
  <si>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</si>
  <si>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</si>
  <si>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</si>
  <si>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</si>
  <si>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</si>
  <si>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</si>
  <si>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</si>
  <si>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</si>
  <si>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</si>
  <si>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</si>
  <si>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</si>
  <si>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</si>
  <si>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</si>
  <si>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</si>
  <si>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</si>
  <si>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</si>
  <si>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</si>
  <si>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</si>
  <si>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</si>
  <si>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</si>
  <si>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</si>
  <si>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</si>
  <si>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</si>
  <si>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</si>
  <si>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</si>
  <si>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</si>
  <si>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</si>
  <si>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</si>
  <si>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</si>
  <si>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</si>
  <si>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</si>
  <si>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</si>
  <si>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</si>
  <si>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</si>
  <si>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</si>
  <si>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</si>
  <si>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</si>
  <si>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</si>
  <si>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</si>
  <si>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</si>
  <si>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</si>
  <si>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</si>
  <si>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</si>
  <si>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</si>
  <si>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</si>
  <si>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</si>
  <si>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</si>
  <si>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</si>
  <si>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</si>
  <si>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</si>
  <si>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</si>
  <si>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</si>
  <si>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</si>
  <si>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</si>
  <si>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</si>
  <si>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</si>
  <si>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</si>
  <si>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</si>
  <si>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</si>
  <si>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</si>
  <si>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</si>
  <si>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</si>
  <si>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</si>
  <si>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</si>
  <si>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</si>
  <si>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</si>
  <si>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</si>
  <si>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</si>
  <si>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</si>
  <si>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</si>
  <si>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</si>
  <si>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</si>
  <si>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</si>
  <si>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</si>
  <si>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</si>
  <si>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</si>
  <si>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</si>
  <si>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</si>
  <si>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</si>
  <si>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</si>
  <si>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</si>
  <si>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</si>
  <si>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</si>
  <si>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</si>
  <si>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</si>
  <si>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</si>
  <si>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</si>
  <si>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</si>
  <si>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</si>
  <si>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</si>
  <si>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</si>
  <si>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</si>
  <si>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</si>
  <si>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</si>
  <si>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</si>
  <si>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</si>
  <si>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</si>
  <si>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</si>
  <si>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</si>
  <si>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</si>
  <si>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</si>
  <si>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</si>
  <si>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</si>
  <si>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</si>
  <si>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</si>
  <si>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</si>
  <si>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</si>
  <si>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</si>
  <si>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</si>
  <si>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</si>
  <si>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</si>
  <si>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</si>
  <si>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</si>
  <si>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</si>
  <si>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</si>
  <si>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</si>
  <si>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</si>
  <si>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</si>
  <si>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</si>
  <si>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</si>
  <si>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</si>
  <si>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</si>
  <si>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</si>
  <si>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</si>
  <si>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</si>
  <si>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</si>
  <si>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</si>
  <si>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</si>
  <si>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</si>
  <si>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</si>
  <si>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</si>
  <si>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</si>
  <si>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</si>
  <si>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</si>
  <si>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</si>
  <si>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</si>
  <si>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</si>
  <si>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</si>
  <si>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</si>
  <si>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</si>
  <si>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</si>
  <si>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</si>
  <si>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</si>
  <si>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</si>
  <si>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</si>
  <si>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</si>
  <si>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</si>
  <si>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</si>
  <si>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</si>
  <si>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</si>
  <si>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</si>
  <si>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</si>
  <si>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</si>
  <si>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</si>
  <si>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</si>
  <si>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</si>
  <si>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</si>
  <si>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</si>
  <si>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</si>
  <si>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</si>
  <si>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</si>
  <si>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</si>
  <si>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</si>
  <si>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</si>
  <si>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</si>
  <si>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</si>
  <si>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</si>
  <si>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</si>
  <si>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</si>
  <si>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</si>
  <si>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</si>
  <si>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</si>
  <si>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</si>
  <si>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</si>
  <si>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</si>
  <si>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</si>
  <si>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</si>
  <si>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</si>
  <si>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</si>
  <si>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</si>
  <si>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</si>
  <si>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</si>
  <si>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</si>
  <si>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</si>
  <si>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</si>
  <si>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</si>
  <si>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</si>
  <si>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</si>
  <si>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</si>
  <si>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</si>
  <si>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</si>
  <si>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</si>
  <si>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</si>
  <si>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</si>
  <si>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</si>
  <si>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</si>
  <si>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</si>
  <si>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</si>
  <si>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</si>
  <si>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</si>
  <si>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</si>
  <si>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</si>
  <si>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</si>
  <si>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</si>
  <si>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</si>
  <si>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</si>
  <si>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</si>
  <si>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</si>
  <si>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</si>
  <si>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</si>
  <si>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</si>
  <si>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</si>
  <si>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</si>
  <si>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</si>
  <si>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</si>
  <si>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</si>
  <si>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</si>
  <si>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</si>
  <si>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</si>
  <si>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</si>
  <si>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</si>
  <si>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</si>
  <si>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</si>
  <si>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</si>
  <si>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</si>
  <si>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</si>
  <si>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</si>
  <si>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</si>
  <si>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</si>
  <si>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</si>
  <si>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</si>
  <si>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</si>
  <si>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</si>
  <si>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</si>
  <si>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</si>
  <si>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</si>
  <si>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</si>
  <si>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</si>
  <si>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</si>
  <si>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</si>
  <si>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</si>
  <si>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</si>
  <si>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</si>
  <si>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</si>
  <si>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</si>
  <si>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</si>
  <si>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</si>
  <si>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</si>
  <si>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</si>
  <si>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</si>
  <si>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</si>
  <si>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</si>
  <si>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</si>
  <si>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</si>
  <si>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</si>
  <si>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</si>
  <si>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</si>
  <si>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</si>
  <si>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</si>
  <si>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</si>
  <si>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</si>
  <si>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</si>
  <si>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</si>
  <si>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</si>
  <si>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</si>
  <si>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</si>
  <si>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</si>
  <si>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</si>
  <si>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</si>
  <si>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</si>
  <si>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</si>
  <si>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</si>
  <si>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</si>
  <si>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</si>
  <si>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</si>
  <si>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</si>
  <si>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</si>
  <si>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</si>
  <si>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</si>
  <si>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</si>
  <si>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</si>
  <si>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</si>
  <si>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</si>
  <si>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</si>
  <si>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</si>
  <si>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</si>
  <si>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</si>
  <si>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</si>
  <si>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</si>
  <si>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</si>
  <si>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</si>
  <si>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</si>
  <si>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</si>
  <si>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</si>
  <si>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</si>
  <si>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</si>
  <si>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</si>
  <si>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</si>
  <si>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</si>
  <si>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</si>
  <si>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</si>
  <si>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</si>
  <si>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</si>
  <si>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</si>
  <si>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</si>
  <si>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</si>
  <si>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</si>
  <si>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</si>
  <si>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</si>
  <si>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</si>
  <si>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</si>
  <si>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</si>
  <si>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</si>
  <si>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</si>
  <si>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</si>
  <si>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</si>
  <si>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</si>
  <si>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</si>
  <si>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</si>
  <si>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</si>
  <si>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</si>
  <si>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</si>
  <si>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</si>
  <si>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</si>
  <si>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</si>
  <si>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</si>
  <si>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</si>
  <si>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</si>
  <si>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</si>
  <si>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</si>
  <si>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</si>
  <si>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</si>
  <si>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</si>
  <si>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</si>
  <si>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</si>
  <si>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</si>
  <si>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</si>
  <si>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</si>
  <si>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</si>
  <si>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</si>
  <si>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</si>
  <si>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</si>
  <si>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</si>
  <si>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</si>
  <si>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</si>
  <si>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</si>
  <si>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</si>
  <si>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</si>
  <si>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</si>
  <si>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</si>
  <si>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</si>
  <si>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</si>
  <si>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</si>
  <si>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</si>
  <si>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</si>
  <si>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</si>
  <si>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</si>
  <si>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</si>
  <si>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</si>
  <si>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</si>
  <si>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</si>
  <si>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</si>
  <si>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</si>
  <si>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</si>
  <si>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</si>
  <si>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</si>
  <si>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</si>
  <si>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</si>
  <si>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</si>
  <si>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</si>
  <si>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</si>
  <si>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</si>
  <si>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</si>
  <si>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</si>
  <si>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</si>
  <si>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</si>
  <si>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</si>
  <si>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</si>
  <si>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</si>
  <si>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</si>
  <si>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</si>
  <si>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</si>
  <si>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</si>
  <si>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</si>
  <si>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</si>
  <si>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</si>
  <si>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</si>
  <si>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</si>
  <si>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</si>
  <si>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</si>
  <si>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</si>
  <si>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</si>
  <si>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</si>
  <si>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</si>
  <si>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</si>
  <si>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</si>
  <si>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</si>
  <si>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</si>
  <si>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</si>
  <si>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</si>
  <si>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</si>
  <si>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</si>
  <si>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</si>
  <si>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</si>
  <si>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</si>
  <si>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</si>
  <si>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</si>
  <si>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</si>
  <si>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</si>
  <si>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</si>
  <si>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</si>
  <si>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</si>
  <si>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</si>
  <si>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</si>
  <si>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</si>
  <si>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</si>
  <si>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</si>
  <si>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</si>
  <si>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</si>
  <si>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</si>
  <si>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</si>
  <si>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</si>
  <si>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</si>
  <si>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</si>
  <si>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</si>
  <si>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</si>
  <si>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</si>
  <si>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</si>
  <si>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</si>
  <si>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</si>
  <si>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</si>
  <si>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</si>
  <si>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</si>
  <si>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</si>
  <si>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</si>
  <si>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</si>
  <si>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</si>
  <si>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</si>
  <si>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</si>
  <si>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</si>
  <si>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</si>
  <si>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</si>
  <si>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</si>
  <si>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</si>
  <si>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</si>
  <si>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</si>
  <si>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</si>
  <si>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</si>
  <si>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</si>
  <si>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</si>
  <si>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</si>
  <si>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</si>
  <si>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</si>
  <si>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</si>
  <si>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</si>
  <si>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</si>
  <si>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</si>
  <si>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</si>
  <si>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</si>
  <si>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</si>
  <si>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</si>
  <si>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</si>
  <si>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</si>
  <si>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</si>
  <si>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</si>
  <si>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</si>
  <si>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</si>
  <si>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</si>
  <si>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</si>
  <si>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</si>
  <si>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</si>
  <si>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</si>
  <si>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</si>
  <si>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</si>
  <si>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</si>
  <si>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</si>
  <si>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</si>
  <si>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</si>
  <si>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</si>
  <si>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</si>
  <si>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</si>
  <si>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</si>
  <si>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</si>
  <si>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</si>
  <si>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</si>
  <si>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</si>
  <si>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</si>
  <si>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</si>
  <si>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</si>
  <si>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</si>
  <si>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</si>
  <si>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</si>
  <si>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</si>
  <si>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</si>
  <si>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</si>
  <si>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</si>
  <si>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</si>
  <si>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</si>
  <si>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</si>
  <si>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</si>
  <si>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</si>
  <si>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</si>
  <si>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</si>
  <si>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</si>
  <si>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</si>
  <si>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</si>
  <si>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</si>
  <si>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</si>
  <si>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</si>
  <si>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</si>
  <si>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</si>
  <si>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</si>
  <si>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</si>
  <si>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</si>
  <si>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</si>
  <si>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</si>
  <si>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</si>
  <si>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</si>
  <si>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</si>
  <si>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</si>
  <si>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</si>
  <si>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</si>
  <si>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</si>
  <si>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</si>
  <si>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</si>
  <si>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</si>
  <si>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</si>
  <si>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</si>
  <si>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</si>
  <si>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</si>
  <si>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</si>
  <si>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</si>
  <si>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</si>
  <si>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</si>
  <si>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</si>
  <si>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</si>
  <si>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</si>
  <si>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</si>
  <si>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</si>
  <si>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</si>
  <si>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</si>
  <si>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</si>
  <si>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</si>
  <si>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</si>
  <si>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</si>
  <si>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</si>
  <si>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</si>
  <si>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</si>
  <si>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</si>
  <si>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</si>
  <si>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</si>
  <si>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</si>
  <si>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</si>
  <si>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</si>
  <si>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</si>
  <si>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</si>
  <si>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</si>
  <si>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</si>
  <si>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</si>
  <si>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</si>
  <si>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</si>
  <si>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</si>
  <si>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</si>
  <si>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</si>
  <si>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</si>
  <si>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</si>
  <si>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</si>
  <si>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</si>
  <si>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</si>
  <si>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</si>
  <si>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</si>
  <si>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</si>
  <si>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</si>
  <si>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</si>
  <si>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</si>
  <si>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</si>
  <si>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</si>
  <si>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</si>
  <si>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</si>
  <si>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</si>
  <si>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</si>
  <si>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</si>
  <si>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</si>
  <si>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</si>
  <si>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</si>
  <si>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</si>
  <si>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</si>
  <si>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</si>
  <si>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</si>
  <si>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</si>
  <si>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</si>
  <si>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</si>
  <si>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</si>
  <si>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</si>
  <si>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</si>
  <si>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</si>
  <si>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</si>
  <si>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</si>
  <si>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</si>
  <si>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</si>
  <si>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</si>
  <si>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</si>
  <si>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</si>
  <si>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</si>
  <si>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</si>
  <si>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</si>
  <si>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</si>
  <si>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</si>
  <si>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</si>
  <si>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</si>
  <si>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</si>
  <si>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</si>
  <si>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</si>
  <si>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</si>
  <si>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</si>
  <si>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</si>
  <si>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</si>
  <si>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</si>
  <si>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</si>
  <si>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</si>
  <si>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</si>
  <si>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</si>
  <si>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</si>
  <si>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</si>
  <si>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</si>
  <si>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</si>
  <si>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</si>
  <si>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</si>
  <si>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</si>
  <si>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</si>
  <si>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</si>
  <si>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</si>
  <si>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</si>
  <si>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</si>
  <si>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</si>
  <si>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</si>
  <si>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</si>
  <si>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</si>
  <si>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</si>
  <si>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</si>
  <si>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</si>
  <si>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</si>
  <si>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</si>
  <si>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</si>
  <si>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</si>
  <si>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</si>
  <si>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</si>
  <si>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</si>
  <si>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</si>
  <si>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</si>
  <si>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</si>
  <si>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</si>
  <si>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</si>
  <si>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</si>
  <si>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</si>
  <si>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</si>
  <si>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</si>
  <si>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</si>
  <si>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</si>
  <si>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</si>
  <si>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</si>
  <si>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</si>
  <si>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</si>
  <si>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</si>
  <si>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</si>
  <si>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</si>
  <si>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</si>
  <si>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</si>
  <si>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</si>
  <si>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</si>
  <si>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</si>
  <si>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</si>
  <si>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</si>
  <si>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</si>
  <si>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</si>
  <si>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</si>
  <si>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</si>
  <si>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</si>
  <si>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</si>
  <si>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</si>
  <si>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</si>
  <si>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</si>
  <si>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</si>
  <si>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</si>
  <si>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</si>
  <si>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</si>
  <si>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</si>
  <si>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</si>
  <si>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</si>
  <si>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</si>
  <si>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</si>
  <si>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</si>
  <si>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</si>
  <si>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</si>
  <si>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</si>
  <si>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</si>
  <si>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</si>
  <si>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</si>
  <si>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</si>
  <si>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</si>
  <si>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</si>
  <si>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</si>
  <si>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</si>
  <si>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</si>
  <si>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</si>
  <si>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</si>
  <si>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</si>
  <si>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</si>
  <si>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</si>
  <si>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</si>
  <si>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</si>
  <si>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</si>
  <si>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</si>
  <si>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</si>
  <si>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</si>
  <si>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</si>
  <si>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</si>
  <si>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</si>
  <si>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</si>
  <si>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</si>
  <si>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</si>
  <si>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</si>
  <si>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</si>
  <si>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</si>
  <si>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</si>
  <si>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</si>
  <si>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</si>
  <si>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</si>
  <si>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</si>
  <si>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</si>
  <si>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</si>
  <si>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</si>
  <si>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</si>
  <si>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</si>
  <si>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</si>
  <si>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</si>
  <si>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</si>
  <si>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</si>
  <si>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</si>
  <si>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</si>
  <si>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</si>
  <si>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</si>
  <si>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</si>
  <si>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</si>
  <si>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</si>
  <si>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</si>
  <si>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</si>
  <si>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</si>
  <si>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</si>
  <si>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</si>
  <si>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</si>
  <si>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</si>
  <si>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</si>
  <si>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</si>
  <si>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</si>
  <si>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</si>
  <si>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</si>
  <si>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</si>
  <si>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</si>
  <si>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</si>
  <si>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</si>
  <si>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</si>
  <si>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</si>
  <si>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</si>
  <si>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</si>
  <si>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</si>
  <si>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</si>
  <si>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</si>
  <si>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</si>
  <si>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</si>
  <si>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</si>
  <si>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</si>
  <si>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</si>
  <si>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</si>
  <si>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</si>
  <si>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</si>
  <si>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</si>
  <si>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</si>
  <si>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</si>
  <si>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</si>
  <si>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</si>
  <si>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</si>
  <si>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</si>
  <si>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</si>
  <si>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</si>
  <si>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</si>
  <si>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</si>
  <si>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</si>
  <si>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</si>
  <si>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</si>
  <si>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</si>
  <si>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</si>
  <si>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</si>
  <si>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</si>
  <si>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</si>
  <si>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</si>
  <si>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</si>
  <si>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</si>
  <si>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</si>
  <si>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</si>
  <si>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</si>
  <si>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</si>
  <si>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</si>
  <si>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</si>
  <si>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</si>
  <si>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</si>
  <si>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</si>
  <si>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</si>
  <si>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</si>
  <si>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</si>
  <si>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</si>
  <si>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</si>
  <si>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</si>
  <si>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</si>
  <si>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</si>
  <si>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</si>
  <si>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</si>
  <si>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</si>
  <si>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</si>
  <si>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</si>
  <si>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</si>
  <si>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</si>
  <si>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</si>
  <si>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</si>
  <si>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</si>
  <si>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</si>
  <si>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</si>
  <si>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</si>
  <si>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</si>
  <si>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</si>
  <si>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</si>
  <si>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</si>
  <si>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</si>
  <si>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</si>
  <si>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</si>
  <si>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</si>
  <si>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</si>
  <si>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</si>
  <si>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</si>
  <si>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</si>
  <si>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</si>
  <si>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</si>
  <si>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</si>
  <si>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</si>
  <si>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</si>
  <si>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</si>
  <si>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</si>
  <si>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</si>
  <si>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</si>
  <si>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</si>
  <si>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</si>
  <si>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</si>
  <si>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</si>
  <si>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</si>
  <si>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</si>
  <si>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</si>
  <si>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</si>
  <si>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</si>
  <si>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</si>
  <si>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</si>
  <si>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</si>
  <si>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</si>
  <si>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</si>
  <si>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</si>
  <si>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</si>
  <si>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</si>
  <si>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</si>
  <si>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</si>
  <si>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</si>
  <si>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</si>
  <si>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</si>
  <si>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</si>
  <si>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</si>
  <si>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</si>
  <si>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</si>
  <si>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</si>
  <si>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</si>
  <si>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</si>
  <si>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</si>
  <si>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</si>
  <si>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</si>
  <si>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</si>
  <si>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</si>
  <si>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</si>
  <si>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</si>
  <si>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</si>
  <si>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</si>
  <si>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</si>
  <si>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</si>
  <si>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</si>
  <si>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</si>
  <si>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</si>
  <si>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</si>
  <si>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</si>
  <si>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</si>
  <si>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</si>
  <si>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</si>
  <si>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</si>
  <si>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</si>
  <si>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</si>
  <si>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</si>
  <si>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</si>
  <si>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</si>
  <si>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</si>
  <si>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</si>
  <si>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</si>
  <si>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</si>
  <si>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</si>
  <si>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</si>
  <si>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</si>
  <si>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</si>
  <si>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</si>
  <si>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</si>
  <si>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</si>
  <si>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</si>
  <si>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</si>
  <si>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</si>
  <si>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</si>
  <si>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</si>
  <si>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</si>
  <si>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</si>
  <si>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</si>
  <si>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</si>
  <si>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</si>
  <si>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</si>
  <si>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</si>
  <si>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</si>
  <si>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</si>
  <si>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</si>
  <si>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</si>
  <si>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</si>
  <si>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</si>
  <si>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</si>
  <si>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</si>
  <si>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</si>
  <si>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</si>
  <si>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</si>
  <si>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</si>
  <si>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</si>
  <si>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</si>
  <si>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</si>
  <si>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</si>
  <si>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</si>
  <si>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</si>
  <si>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</si>
  <si>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</si>
  <si>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</si>
  <si>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</si>
  <si>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</si>
  <si>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</si>
  <si>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</si>
  <si>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</si>
  <si>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</si>
  <si>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</si>
  <si>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</si>
  <si>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</si>
  <si>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</si>
  <si>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</si>
  <si>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</si>
  <si>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</si>
  <si>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</si>
  <si>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</si>
  <si>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</si>
  <si>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</si>
  <si>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</si>
  <si>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</si>
  <si>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</si>
  <si>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</si>
  <si>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</si>
  <si>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</si>
  <si>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</si>
  <si>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</si>
  <si>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</si>
  <si>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</si>
  <si>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</si>
  <si>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</si>
  <si>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</si>
  <si>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</si>
  <si>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</si>
  <si>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</si>
  <si>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</si>
  <si>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</si>
  <si>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</si>
  <si>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</si>
  <si>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</si>
  <si>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</si>
  <si>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</si>
  <si>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</si>
  <si>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</si>
  <si>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</si>
  <si>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</si>
  <si>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</si>
  <si>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</si>
  <si>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</si>
  <si>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</si>
  <si>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</si>
  <si>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</si>
  <si>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</si>
  <si>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</si>
  <si>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</si>
  <si>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</si>
  <si>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</si>
  <si>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</si>
  <si>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</si>
  <si>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</si>
  <si>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</si>
  <si>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</si>
  <si>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</si>
  <si>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</si>
  <si>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</si>
  <si>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</si>
  <si>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</si>
  <si>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</si>
  <si>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</si>
  <si>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</si>
  <si>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</si>
  <si>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</si>
  <si>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</si>
  <si>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</si>
  <si>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</si>
  <si>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</si>
  <si>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</si>
  <si>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</si>
  <si>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</si>
  <si>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</si>
  <si>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</si>
  <si>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</si>
  <si>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</si>
  <si>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</si>
  <si>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</si>
  <si>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</si>
  <si>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</si>
  <si>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</si>
  <si>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</si>
  <si>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</si>
  <si>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</si>
  <si>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</si>
  <si>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</si>
  <si>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</si>
  <si>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</si>
  <si>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</si>
  <si>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</si>
  <si>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</si>
  <si>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</si>
  <si>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</si>
  <si>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</si>
  <si>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</si>
  <si>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</si>
  <si>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</si>
  <si>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</si>
  <si>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</si>
  <si>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</si>
  <si>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</si>
  <si>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</si>
  <si>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</si>
  <si>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</si>
  <si>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</si>
  <si>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</si>
  <si>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</si>
  <si>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</si>
  <si>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</si>
  <si>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</si>
  <si>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</si>
  <si>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</si>
  <si>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</si>
  <si>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</si>
  <si>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</si>
  <si>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</si>
  <si>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</si>
  <si>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</si>
  <si>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</si>
  <si>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</si>
  <si>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</si>
  <si>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</si>
  <si>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</si>
  <si>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</si>
  <si>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</si>
  <si>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</si>
  <si>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</si>
  <si>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</si>
  <si>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</si>
  <si>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</si>
  <si>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</si>
  <si>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</si>
  <si>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</si>
  <si>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</si>
  <si>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</si>
  <si>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</si>
  <si>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</si>
  <si>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</si>
  <si>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</si>
  <si>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</si>
  <si>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</si>
  <si>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</si>
  <si>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</si>
  <si>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</si>
  <si>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</si>
  <si>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</si>
  <si>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</si>
  <si>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</si>
  <si>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</si>
  <si>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</si>
  <si>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</si>
  <si>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</si>
  <si>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</si>
  <si>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</si>
  <si>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</si>
  <si>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</si>
  <si>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</si>
  <si>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</si>
  <si>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</si>
  <si>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</si>
  <si>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</si>
  <si>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</si>
  <si>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</si>
  <si>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</si>
  <si>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</si>
  <si>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</si>
  <si>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</si>
  <si>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</si>
  <si>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</si>
  <si>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</si>
  <si>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</si>
  <si>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</si>
  <si>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</si>
  <si>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</si>
  <si>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</si>
  <si>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</si>
  <si>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</si>
  <si>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</si>
  <si>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</si>
  <si>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</si>
  <si>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</si>
  <si>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</si>
  <si>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</si>
  <si>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</si>
  <si>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</si>
  <si>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</si>
  <si>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</si>
  <si>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</si>
  <si>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</si>
  <si>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</si>
  <si>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</si>
  <si>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</si>
  <si>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</si>
  <si>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</si>
  <si>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</si>
  <si>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</si>
  <si>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</si>
  <si>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</si>
  <si>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</si>
  <si>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</si>
  <si>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</si>
  <si>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</si>
  <si>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</si>
  <si>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</si>
  <si>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</si>
  <si>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</si>
  <si>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</si>
  <si>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</si>
  <si>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</si>
  <si>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</si>
  <si>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</si>
  <si>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</si>
  <si>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</si>
  <si>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</si>
  <si>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</si>
  <si>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</si>
  <si>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</si>
  <si>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</si>
  <si>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</si>
  <si>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</si>
  <si>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</si>
  <si>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</si>
  <si>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</si>
  <si>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</si>
  <si>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</si>
  <si>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</si>
  <si>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</si>
  <si>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</si>
  <si>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</si>
  <si>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</si>
  <si>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</si>
  <si>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</si>
  <si>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</si>
  <si>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</si>
  <si>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</si>
  <si>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</si>
  <si>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</si>
  <si>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</si>
  <si>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</si>
  <si>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</si>
  <si>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</si>
  <si>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</si>
  <si>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</si>
  <si>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</si>
  <si>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</si>
  <si>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</si>
  <si>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</si>
  <si>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</si>
  <si>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</si>
  <si>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</si>
  <si>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</si>
  <si>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</si>
  <si>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</si>
  <si>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</si>
  <si>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</si>
  <si>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</si>
  <si>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</si>
  <si>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</si>
  <si>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</si>
  <si>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</si>
  <si>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</si>
  <si>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</si>
  <si>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</si>
  <si>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</si>
  <si>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</si>
  <si>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</si>
  <si>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</si>
  <si>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</si>
  <si>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</si>
  <si>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</si>
  <si>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</si>
  <si>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</si>
  <si>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</si>
  <si>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</si>
  <si>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</si>
  <si>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</si>
  <si>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</si>
  <si>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</si>
  <si>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</si>
  <si>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</si>
  <si>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</si>
  <si>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</si>
  <si>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</si>
  <si>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</si>
  <si>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</si>
  <si>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</si>
  <si>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</si>
  <si>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</si>
  <si>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</si>
  <si>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</si>
  <si>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</si>
  <si>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</si>
  <si>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</si>
  <si>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</si>
  <si>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</si>
  <si>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</si>
  <si>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</si>
  <si>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</si>
  <si>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</si>
  <si>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</si>
  <si>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</si>
  <si>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</si>
  <si>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</si>
  <si>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</si>
  <si>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</si>
  <si>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</si>
  <si>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</si>
  <si>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</si>
  <si>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</si>
  <si>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</si>
  <si>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</si>
  <si>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</si>
  <si>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</si>
  <si>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</si>
  <si>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</si>
  <si>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</si>
  <si>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</si>
  <si>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</si>
  <si>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</si>
  <si>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</si>
  <si>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</si>
  <si>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</si>
  <si>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</si>
  <si>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</si>
  <si>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</si>
  <si>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</si>
  <si>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</si>
  <si>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</si>
  <si>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</si>
  <si>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</si>
  <si>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</si>
  <si>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</si>
  <si>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</si>
  <si>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</si>
  <si>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</si>
  <si>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</si>
  <si>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</si>
  <si>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</si>
  <si>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</si>
  <si>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</si>
  <si>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</si>
  <si>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</si>
  <si>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</si>
  <si>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</si>
  <si>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</si>
  <si>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</si>
  <si>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</si>
  <si>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</si>
  <si>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</si>
  <si>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</si>
  <si>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</si>
  <si>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</si>
  <si>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</si>
  <si>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</si>
  <si>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</si>
  <si>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</si>
  <si>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</si>
  <si>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</si>
  <si>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</si>
  <si>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</si>
  <si>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</si>
  <si>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</si>
  <si>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</si>
  <si>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</si>
  <si>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</si>
  <si>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</si>
  <si>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</si>
  <si>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</si>
  <si>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</si>
  <si>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</si>
  <si>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</si>
  <si>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</si>
  <si>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</si>
  <si>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</si>
  <si>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</si>
  <si>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</si>
  <si>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</si>
  <si>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</si>
  <si>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</si>
  <si>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</si>
  <si>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</si>
  <si>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</si>
  <si>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</si>
  <si>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</si>
  <si>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</si>
  <si>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</si>
  <si>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</si>
  <si>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</si>
  <si>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</si>
  <si>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</si>
  <si>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</si>
  <si>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</si>
  <si>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</si>
  <si>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</si>
  <si>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</si>
  <si>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</si>
  <si>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</si>
  <si>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</si>
  <si>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</si>
  <si>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</si>
  <si>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</si>
  <si>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</si>
  <si>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</si>
  <si>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</si>
  <si>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</si>
  <si>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</si>
  <si>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</si>
  <si>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</si>
  <si>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</si>
  <si>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</si>
  <si>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</si>
  <si>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</si>
  <si>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</si>
  <si>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</si>
  <si>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</si>
  <si>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</si>
  <si>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</si>
  <si>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</si>
  <si>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</si>
  <si>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</si>
  <si>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</si>
  <si>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</si>
  <si>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</si>
  <si>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</si>
  <si>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</si>
  <si>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</si>
  <si>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</si>
  <si>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</si>
  <si>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</si>
  <si>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</si>
  <si>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</si>
  <si>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</si>
  <si>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</si>
  <si>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</si>
  <si>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</si>
  <si>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</si>
  <si>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</si>
  <si>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</si>
  <si>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</si>
  <si>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</si>
  <si>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</si>
  <si>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</si>
  <si>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</si>
  <si>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</si>
  <si>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</si>
  <si>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</si>
  <si>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</si>
  <si>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</si>
  <si>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</si>
  <si>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</si>
  <si>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</si>
  <si>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</si>
  <si>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</si>
  <si>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</si>
  <si>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</si>
  <si>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</si>
  <si>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</si>
  <si>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</si>
  <si>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</si>
  <si>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</si>
  <si>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</si>
  <si>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</si>
  <si>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</si>
  <si>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</si>
  <si>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</si>
  <si>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</si>
  <si>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</si>
  <si>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</si>
  <si>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</si>
  <si>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</si>
  <si>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</si>
  <si>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</si>
  <si>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</si>
  <si>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</si>
  <si>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</si>
  <si>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</si>
  <si>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</si>
  <si>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</si>
  <si>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</si>
  <si>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</si>
  <si>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</si>
  <si>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</si>
  <si>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</si>
  <si>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</si>
  <si>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</si>
  <si>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</si>
  <si>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</si>
  <si>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</si>
  <si>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</si>
  <si>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</si>
  <si>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</si>
  <si>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</si>
  <si>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</si>
  <si>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</si>
  <si>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</si>
  <si>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</si>
  <si>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</si>
  <si>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</si>
  <si>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</si>
  <si>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</si>
  <si>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</si>
  <si>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</si>
  <si>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</si>
  <si>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</si>
  <si>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</si>
  <si>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</si>
  <si>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</si>
  <si>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</si>
  <si>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</si>
  <si>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</si>
  <si>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</si>
  <si>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</si>
  <si>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</si>
  <si>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</si>
  <si>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</si>
  <si>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</si>
  <si>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</si>
  <si>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</si>
  <si>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</si>
  <si>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</si>
  <si>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</si>
  <si>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</si>
  <si>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</si>
  <si>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</si>
  <si>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</si>
  <si>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</si>
  <si>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</si>
  <si>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</si>
  <si>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</si>
  <si>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</si>
  <si>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</si>
  <si>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</si>
  <si>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</si>
  <si>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</si>
  <si>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</si>
  <si>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</si>
  <si>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</si>
  <si>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</si>
  <si>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</si>
  <si>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</si>
  <si>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</si>
  <si>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</si>
  <si>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</si>
  <si>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</si>
  <si>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</si>
  <si>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</si>
  <si>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</si>
  <si>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</si>
  <si>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</si>
  <si>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</si>
  <si>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</si>
  <si>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</si>
  <si>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</si>
  <si>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</si>
  <si>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</si>
  <si>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</si>
  <si>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</si>
  <si>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</si>
  <si>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</si>
  <si>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</si>
  <si>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</si>
  <si>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</si>
  <si>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</si>
  <si>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</si>
  <si>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</si>
  <si>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</si>
  <si>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</si>
  <si>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</si>
  <si>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</si>
  <si>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</si>
  <si>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</si>
  <si>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</si>
  <si>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</si>
  <si>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</si>
  <si>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</si>
  <si>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</si>
  <si>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</si>
  <si>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</si>
  <si>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</si>
  <si>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</si>
  <si>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</si>
  <si>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</si>
  <si>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</si>
  <si>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</si>
  <si>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</si>
  <si>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</si>
  <si>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</si>
  <si>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</si>
  <si>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</si>
  <si>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</si>
  <si>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</si>
  <si>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</si>
  <si>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</si>
  <si>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</si>
  <si>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</si>
  <si>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</si>
  <si>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</si>
  <si>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</si>
  <si>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</si>
  <si>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</si>
  <si>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</si>
  <si>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</si>
  <si>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</si>
  <si>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</si>
  <si>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</si>
  <si>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</si>
  <si>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</si>
  <si>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</si>
  <si>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</si>
  <si>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</si>
  <si>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</si>
  <si>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</si>
  <si>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</si>
  <si>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</si>
  <si>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</si>
  <si>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</si>
  <si>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</si>
  <si>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</si>
  <si>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</si>
  <si>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</si>
  <si>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</si>
  <si>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</si>
  <si>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</si>
  <si>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</si>
  <si>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</si>
  <si>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</si>
  <si>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</si>
  <si>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</si>
  <si>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</si>
  <si>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</si>
  <si>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</si>
  <si>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</si>
  <si>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</si>
  <si>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</si>
  <si>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</si>
  <si>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</si>
  <si>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</si>
  <si>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</si>
  <si>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</si>
  <si>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</si>
  <si>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</si>
  <si>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</si>
  <si>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</si>
  <si>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</si>
  <si>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</si>
  <si>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</si>
  <si>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</si>
  <si>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</si>
  <si>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</si>
  <si>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</si>
  <si>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</si>
  <si>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</si>
  <si>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</si>
  <si>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</si>
  <si>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</si>
  <si>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</si>
  <si>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</si>
  <si>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</si>
  <si>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</si>
  <si>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</si>
  <si>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</si>
  <si>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</si>
  <si>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</si>
  <si>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</si>
  <si>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</si>
  <si>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</si>
  <si>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</si>
  <si>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</si>
  <si>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</si>
  <si>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</si>
  <si>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</si>
  <si>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</si>
  <si>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</si>
  <si>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</si>
  <si>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</si>
  <si>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</si>
  <si>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</si>
  <si>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</si>
  <si>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</si>
  <si>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</si>
  <si>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</si>
  <si>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</si>
  <si>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</si>
  <si>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</si>
  <si>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</si>
  <si>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</si>
  <si>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</si>
  <si>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</si>
  <si>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</si>
  <si>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</si>
  <si>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</si>
  <si>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</si>
  <si>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</si>
  <si>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</si>
  <si>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</si>
  <si>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</si>
  <si>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</si>
  <si>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</si>
  <si>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</si>
  <si>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</si>
  <si>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</si>
  <si>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</si>
  <si>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</si>
  <si>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</si>
  <si>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</si>
  <si>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</si>
  <si>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</si>
  <si>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</si>
  <si>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</si>
  <si>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</si>
  <si>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</si>
  <si>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</si>
  <si>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</si>
  <si>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</si>
  <si>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</si>
  <si>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</si>
  <si>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</si>
  <si>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</si>
  <si>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</si>
  <si>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</si>
  <si>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</si>
  <si>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</si>
  <si>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</si>
  <si>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</si>
  <si>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</si>
  <si>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</si>
  <si>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</si>
  <si>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</si>
  <si>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</si>
  <si>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</si>
  <si>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</si>
  <si>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</si>
  <si>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</si>
  <si>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</si>
  <si>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</si>
  <si>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</si>
  <si>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</si>
  <si>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</si>
  <si>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</si>
  <si>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</si>
  <si>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</si>
  <si>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</si>
  <si>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</si>
  <si>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</si>
  <si>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</si>
  <si>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</si>
  <si>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</si>
  <si>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</si>
  <si>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</si>
  <si>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</si>
  <si>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</si>
  <si>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</si>
  <si>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</si>
  <si>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</si>
  <si>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</si>
  <si>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</si>
  <si>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</si>
  <si>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</si>
  <si>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</si>
  <si>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</si>
  <si>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</si>
  <si>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</si>
  <si>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</si>
  <si>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</si>
  <si>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</si>
  <si>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</si>
  <si>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</si>
  <si>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</si>
  <si>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</si>
  <si>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</si>
  <si>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</si>
  <si>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</si>
  <si>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</si>
  <si>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</si>
  <si>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</si>
  <si>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</si>
  <si>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</si>
  <si>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</si>
  <si>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</si>
  <si>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</si>
  <si>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</si>
  <si>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</si>
  <si>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</si>
  <si>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</si>
  <si>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</si>
  <si>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</si>
  <si>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</si>
  <si>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</si>
  <si>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</si>
  <si>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</si>
  <si>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</si>
  <si>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</si>
  <si>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</si>
  <si>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</si>
  <si>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</si>
  <si>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</si>
  <si>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</si>
  <si>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</si>
  <si>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</si>
  <si>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</si>
  <si>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</si>
  <si>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</si>
  <si>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</si>
  <si>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</si>
  <si>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</si>
  <si>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</si>
  <si>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</si>
  <si>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</si>
  <si>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</si>
  <si>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</si>
  <si>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</si>
  <si>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</si>
  <si>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</si>
  <si>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</si>
  <si>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</si>
  <si>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</si>
  <si>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</si>
  <si>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</si>
  <si>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</si>
  <si>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</si>
  <si>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</si>
  <si>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</si>
  <si>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</si>
  <si>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</si>
  <si>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</si>
  <si>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</si>
  <si>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</si>
  <si>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</si>
  <si>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</si>
  <si>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</si>
  <si>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</si>
  <si>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</si>
  <si>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</si>
  <si>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</si>
  <si>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</si>
  <si>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</si>
  <si>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</si>
  <si>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</si>
  <si>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</si>
  <si>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</si>
  <si>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</si>
  <si>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</si>
  <si>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</si>
  <si>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</si>
  <si>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</si>
  <si>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</si>
  <si>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</si>
  <si>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</si>
  <si>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</si>
  <si>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</si>
  <si>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</si>
  <si>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</si>
  <si>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</si>
  <si>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</si>
  <si>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</si>
  <si>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</si>
  <si>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</si>
  <si>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</si>
  <si>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</si>
  <si>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</si>
  <si>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</si>
  <si>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</si>
  <si>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</si>
  <si>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</si>
  <si>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</si>
  <si>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</si>
  <si>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</si>
  <si>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</si>
  <si>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</si>
  <si>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</si>
  <si>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</si>
  <si>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</si>
  <si>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</si>
  <si>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</si>
  <si>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</si>
  <si>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</si>
  <si>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</si>
  <si>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</si>
  <si>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</si>
  <si>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</si>
  <si>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</si>
  <si>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</si>
  <si>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</si>
  <si>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</si>
  <si>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</si>
  <si>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</si>
  <si>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</si>
  <si>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</si>
  <si>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</si>
  <si>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</si>
  <si>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</si>
  <si>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</si>
  <si>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</si>
  <si>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</si>
  <si>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</si>
  <si>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</si>
  <si>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</si>
  <si>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</si>
  <si>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</si>
  <si>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</si>
  <si>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</si>
  <si>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</si>
  <si>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</si>
  <si>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</si>
  <si>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</si>
  <si>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</si>
  <si>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</si>
  <si>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</si>
  <si>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</si>
  <si>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</si>
  <si>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</si>
  <si>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</si>
  <si>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</si>
  <si>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</si>
  <si>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</si>
  <si>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</si>
  <si>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</si>
  <si>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</si>
  <si>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</si>
  <si>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</si>
  <si>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</si>
  <si>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</si>
  <si>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</si>
  <si>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</si>
  <si>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</si>
  <si>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</si>
  <si>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</si>
  <si>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</si>
  <si>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</si>
  <si>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</si>
  <si>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</si>
  <si>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</si>
  <si>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</si>
  <si>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</si>
  <si>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</si>
  <si>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</si>
  <si>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</si>
  <si>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</si>
  <si>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</si>
  <si>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</si>
  <si>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</si>
  <si>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</si>
  <si>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</si>
  <si>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</si>
  <si>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</si>
  <si>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</si>
  <si>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</si>
  <si>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</si>
  <si>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</si>
  <si>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</si>
  <si>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</si>
  <si>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</si>
  <si>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</si>
  <si>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</si>
  <si>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</si>
  <si>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</si>
  <si>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</si>
  <si>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</si>
  <si>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</si>
  <si>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</si>
  <si>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</si>
  <si>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</si>
  <si>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</si>
  <si>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</si>
  <si>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</si>
  <si>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</si>
  <si>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</si>
  <si>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</si>
  <si>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</si>
  <si>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</si>
  <si>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</si>
  <si>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</si>
  <si>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</si>
  <si>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</si>
  <si>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</si>
  <si>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</si>
  <si>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</si>
  <si>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</si>
  <si>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</si>
  <si>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</si>
  <si>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</si>
  <si>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</si>
  <si>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</si>
  <si>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</si>
  <si>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</si>
  <si>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</si>
  <si>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</si>
  <si>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</si>
  <si>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</si>
  <si>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</si>
  <si>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</si>
  <si>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</si>
  <si>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</si>
  <si>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</si>
  <si>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</si>
  <si>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</si>
  <si>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</si>
  <si>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</si>
  <si>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</si>
  <si>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</si>
  <si>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</si>
  <si>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</si>
  <si>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</si>
  <si>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</si>
  <si>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</si>
  <si>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</si>
  <si>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</si>
  <si>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</si>
  <si>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</si>
  <si>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</si>
  <si>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</si>
  <si>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</si>
  <si>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</si>
  <si>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</si>
  <si>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</si>
  <si>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</si>
  <si>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</si>
  <si>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</si>
  <si>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</si>
  <si>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</si>
  <si>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</si>
  <si>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</si>
  <si>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</si>
  <si>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</si>
  <si>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</si>
  <si>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</si>
  <si>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</si>
  <si>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</si>
  <si>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</si>
  <si>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</si>
  <si>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</si>
  <si>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</si>
  <si>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</si>
  <si>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</si>
  <si>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</si>
  <si>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</si>
  <si>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</si>
  <si>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</si>
  <si>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</si>
  <si>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</si>
  <si>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</si>
  <si>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</si>
  <si>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</si>
  <si>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</si>
  <si>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</si>
  <si>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</si>
  <si>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</si>
  <si>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</si>
  <si>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</si>
  <si>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</si>
  <si>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</si>
  <si>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</si>
  <si>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</si>
  <si>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</si>
  <si>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</si>
  <si>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</si>
  <si>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</si>
  <si>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</si>
  <si>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</si>
  <si>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</si>
  <si>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</si>
  <si>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</si>
  <si>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</si>
  <si>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</si>
  <si>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</si>
  <si>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</si>
  <si>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</si>
  <si>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</si>
  <si>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</si>
  <si>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</si>
  <si>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</si>
  <si>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</si>
  <si>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</si>
  <si>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</si>
  <si>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</si>
  <si>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</si>
  <si>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</si>
  <si>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</si>
  <si>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</si>
  <si>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</si>
  <si>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</si>
  <si>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</si>
  <si>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</si>
  <si>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</si>
  <si>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</si>
  <si>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</si>
  <si>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</si>
  <si>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</si>
  <si>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</si>
  <si>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</si>
  <si>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</si>
  <si>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</si>
  <si>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</si>
  <si>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</si>
  <si>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</si>
  <si>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</si>
  <si>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</si>
  <si>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</si>
  <si>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</si>
  <si>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</si>
  <si>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</si>
  <si>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</si>
  <si>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</si>
  <si>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</si>
  <si>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</si>
  <si>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</si>
  <si>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</si>
  <si>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</si>
  <si>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</si>
  <si>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</si>
  <si>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</si>
  <si>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</si>
  <si>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</si>
  <si>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</si>
  <si>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</si>
  <si>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</si>
  <si>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</si>
  <si>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</si>
  <si>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</si>
  <si>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</si>
  <si>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</si>
  <si>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</si>
  <si>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</si>
  <si>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</si>
  <si>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</si>
  <si>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</si>
  <si>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</si>
  <si>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</si>
  <si>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</si>
  <si>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</si>
  <si>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</si>
  <si>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</si>
  <si>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</si>
  <si>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</si>
  <si>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</si>
  <si>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</si>
  <si>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</si>
  <si>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</si>
  <si>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</si>
  <si>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</si>
  <si>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</si>
  <si>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</si>
  <si>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</si>
  <si>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</si>
  <si>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</si>
  <si>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</si>
  <si>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</si>
  <si>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</si>
  <si>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</si>
  <si>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</si>
  <si>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</si>
  <si>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</si>
  <si>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</si>
  <si>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</si>
  <si>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</si>
  <si>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</si>
  <si>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</si>
  <si>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</si>
  <si>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</si>
  <si>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</si>
  <si>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</si>
  <si>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</si>
  <si>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</si>
  <si>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</si>
  <si>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</si>
  <si>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</si>
  <si>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</si>
  <si>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</si>
  <si>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</si>
  <si>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</si>
  <si>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</si>
  <si>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</si>
  <si>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</si>
  <si>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</si>
  <si>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</si>
  <si>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</si>
  <si>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</si>
  <si>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</si>
  <si>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</si>
  <si>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</si>
  <si>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</si>
  <si>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</si>
  <si>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</si>
  <si>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</si>
  <si>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</si>
  <si>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</si>
  <si>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</si>
  <si>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</si>
  <si>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</si>
  <si>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</si>
  <si>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</si>
  <si>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</si>
  <si>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</si>
  <si>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</si>
  <si>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</si>
  <si>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</si>
  <si>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</si>
  <si>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</si>
  <si>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</si>
  <si>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</si>
  <si>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</si>
  <si>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</si>
  <si>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</si>
  <si>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</si>
  <si>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</si>
  <si>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</si>
  <si>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</si>
  <si>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</si>
  <si>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</si>
  <si>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</si>
  <si>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</si>
  <si>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</si>
  <si>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</si>
  <si>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</si>
  <si>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</si>
  <si>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</si>
  <si>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</si>
  <si>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</si>
  <si>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</si>
  <si>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</si>
  <si>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</si>
  <si>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</si>
  <si>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</si>
  <si>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</si>
  <si>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</si>
  <si>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</si>
  <si>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</si>
  <si>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</si>
  <si>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</si>
  <si>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</si>
  <si>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</si>
  <si>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</si>
  <si>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</si>
  <si>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</si>
  <si>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</si>
  <si>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</si>
  <si>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</si>
  <si>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</si>
  <si>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</si>
  <si>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</si>
  <si>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</si>
  <si>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</si>
  <si>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</si>
  <si>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</si>
  <si>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</si>
  <si>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</si>
  <si>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</si>
  <si>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</si>
  <si>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</si>
  <si>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</si>
  <si>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</si>
  <si>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</si>
  <si>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</si>
  <si>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</si>
  <si>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</si>
  <si>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</si>
  <si>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</si>
  <si>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</si>
  <si>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</si>
  <si>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</si>
  <si>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</si>
  <si>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</si>
  <si>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</si>
  <si>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</si>
  <si>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</si>
  <si>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</si>
  <si>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</si>
  <si>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</si>
  <si>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</si>
  <si>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</si>
  <si>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</si>
  <si>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</si>
  <si>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</si>
  <si>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</si>
  <si>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</si>
  <si>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</si>
  <si>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</si>
  <si>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</si>
  <si>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</si>
  <si>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</si>
  <si>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</si>
  <si>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</si>
  <si>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</si>
  <si>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</si>
  <si>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</si>
  <si>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</si>
  <si>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</si>
  <si>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</si>
  <si>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</si>
  <si>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</si>
  <si>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</si>
  <si>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</si>
  <si>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</si>
  <si>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</si>
  <si>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</si>
  <si>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</si>
  <si>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</si>
  <si>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</si>
  <si>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</si>
  <si>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</si>
  <si>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</si>
  <si>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</si>
  <si>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</si>
  <si>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</si>
  <si>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</si>
  <si>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</si>
  <si>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</si>
  <si>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</si>
  <si>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</si>
  <si>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</si>
  <si>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</si>
  <si>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</si>
  <si>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</si>
  <si>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</si>
  <si>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</si>
  <si>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</si>
  <si>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</si>
  <si>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</si>
  <si>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</si>
  <si>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</si>
  <si>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</si>
  <si>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</si>
  <si>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</si>
  <si>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</si>
  <si>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</si>
  <si>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</si>
  <si>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</si>
  <si>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</si>
  <si>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</si>
  <si>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</si>
  <si>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</si>
  <si>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</si>
  <si>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</si>
  <si>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</si>
  <si>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</si>
  <si>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</si>
  <si>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</si>
  <si>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</si>
  <si>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</si>
  <si>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</si>
  <si>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</si>
  <si>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</si>
  <si>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</si>
  <si>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</si>
  <si>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</si>
  <si>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</si>
  <si>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</si>
  <si>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</si>
  <si>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</si>
  <si>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</si>
  <si>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</si>
  <si>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</si>
  <si>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</si>
  <si>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</si>
  <si>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</si>
  <si>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</si>
  <si>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</si>
  <si>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</si>
  <si>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</si>
  <si>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</si>
  <si>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</si>
  <si>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</si>
  <si>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</si>
  <si>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</si>
  <si>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</si>
  <si>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</si>
  <si>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</si>
  <si>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</si>
  <si>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</si>
  <si>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</si>
  <si>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</si>
  <si>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</si>
  <si>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</si>
  <si>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</si>
  <si>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</si>
  <si>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</si>
  <si>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</si>
  <si>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</si>
  <si>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</si>
  <si>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</si>
  <si>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</si>
  <si>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</si>
  <si>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</si>
  <si>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</si>
  <si>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</si>
  <si>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</si>
  <si>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</si>
  <si>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</si>
  <si>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</si>
  <si>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</si>
  <si>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</si>
  <si>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</si>
  <si>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</si>
  <si>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</si>
  <si>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</si>
  <si>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</si>
  <si>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</si>
  <si>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</si>
  <si>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</si>
  <si>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</si>
  <si>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</si>
  <si>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</si>
  <si>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</si>
  <si>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</si>
  <si>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</si>
  <si>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</si>
  <si>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</si>
  <si>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</si>
  <si>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</si>
  <si>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</si>
  <si>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</si>
  <si>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</si>
  <si>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</si>
  <si>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</si>
  <si>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</si>
  <si>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</si>
  <si>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</si>
  <si>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</si>
  <si>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</si>
  <si>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</si>
  <si>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</si>
  <si>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</si>
  <si>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</si>
  <si>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</si>
  <si>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</si>
  <si>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</si>
  <si>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</si>
  <si>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</si>
  <si>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</si>
  <si>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</si>
  <si>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</si>
  <si>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</si>
  <si>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</si>
  <si>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</si>
  <si>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</si>
  <si>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</si>
  <si>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</si>
  <si>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</si>
  <si>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</si>
  <si>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</si>
  <si>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</si>
  <si>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</si>
  <si>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</si>
  <si>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</si>
  <si>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</si>
  <si>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</si>
  <si>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</si>
  <si>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</si>
  <si>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</si>
  <si>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</si>
  <si>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</si>
  <si>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</si>
  <si>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</si>
  <si>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</si>
  <si>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</si>
  <si>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</si>
  <si>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</si>
  <si>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</si>
  <si>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</si>
  <si>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</si>
  <si>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</si>
  <si>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</si>
  <si>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</si>
  <si>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</si>
  <si>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</si>
  <si>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</si>
  <si>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</si>
  <si>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</si>
  <si>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</si>
  <si>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</si>
  <si>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</si>
  <si>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</si>
  <si>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</si>
  <si>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</si>
  <si>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</si>
  <si>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</si>
  <si>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</si>
  <si>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</si>
  <si>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</si>
  <si>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</si>
  <si>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</si>
  <si>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</si>
  <si>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</si>
  <si>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</si>
  <si>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</si>
  <si>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</si>
  <si>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</si>
  <si>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</si>
  <si>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</si>
  <si>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</si>
  <si>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</si>
  <si>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</si>
  <si>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</si>
  <si>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</si>
  <si>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</si>
  <si>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</si>
  <si>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</si>
  <si>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</si>
  <si>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</si>
  <si>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</si>
  <si>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</si>
  <si>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</si>
  <si>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</si>
  <si>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</si>
  <si>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</si>
  <si>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</si>
  <si>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</si>
  <si>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</si>
  <si>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</si>
  <si>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</si>
  <si>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</si>
  <si>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</si>
  <si>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</si>
  <si>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</si>
  <si>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</si>
  <si>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</si>
  <si>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</si>
  <si>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</si>
  <si>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</si>
  <si>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</si>
  <si>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</si>
  <si>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</si>
  <si>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</si>
  <si>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</si>
  <si>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</si>
  <si>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</si>
  <si>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</si>
  <si>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</si>
  <si>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</si>
  <si>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</si>
  <si>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</si>
  <si>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</si>
  <si>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</si>
  <si>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</si>
  <si>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</si>
  <si>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</si>
  <si>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</si>
  <si>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</si>
  <si>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</si>
  <si>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</si>
  <si>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</si>
  <si>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</si>
  <si>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</si>
  <si>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</si>
  <si>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</si>
  <si>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</si>
  <si>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</si>
  <si>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</si>
  <si>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</si>
  <si>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</si>
  <si>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</si>
  <si>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</si>
  <si>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</si>
  <si>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</si>
  <si>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</si>
  <si>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</si>
  <si>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</si>
  <si>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</si>
  <si>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</si>
  <si>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</si>
  <si>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</si>
  <si>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</si>
  <si>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</si>
  <si>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</si>
  <si>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</si>
  <si>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</si>
  <si>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</si>
  <si>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</si>
  <si>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</si>
  <si>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</si>
  <si>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</si>
  <si>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</si>
  <si>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</si>
  <si>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</si>
  <si>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</si>
  <si>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</si>
  <si>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</si>
  <si>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</si>
  <si>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</si>
  <si>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</si>
  <si>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</si>
  <si>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</si>
  <si>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</si>
  <si>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</si>
  <si>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</si>
  <si>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</si>
  <si>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</si>
  <si>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</si>
  <si>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</si>
  <si>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</si>
  <si>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</si>
  <si>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</si>
  <si>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</si>
  <si>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</si>
  <si>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</si>
  <si>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</si>
  <si>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</si>
  <si>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</si>
  <si>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</si>
  <si>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</si>
  <si>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</si>
  <si>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</si>
  <si>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</si>
  <si>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</si>
  <si>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</si>
  <si>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</si>
  <si>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</si>
  <si>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</si>
  <si>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</si>
  <si>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</si>
  <si>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</si>
  <si>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</si>
  <si>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</si>
  <si>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</si>
  <si>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</si>
  <si>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</si>
  <si>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</si>
  <si>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</si>
  <si>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</si>
  <si>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</si>
  <si>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</si>
  <si>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</si>
  <si>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</si>
  <si>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</si>
  <si>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</si>
  <si>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</si>
  <si>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</si>
  <si>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</si>
  <si>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</si>
  <si>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</si>
  <si>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</si>
  <si>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</si>
  <si>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</si>
  <si>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</si>
  <si>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</si>
  <si>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</si>
  <si>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</si>
  <si>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</si>
  <si>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</si>
  <si>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</si>
  <si>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</si>
  <si>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</si>
  <si>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</si>
  <si>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</si>
  <si>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</si>
  <si>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</si>
  <si>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</si>
  <si>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</si>
  <si>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</si>
  <si>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</si>
  <si>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</si>
  <si>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</si>
  <si>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</si>
  <si>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</si>
  <si>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</si>
  <si>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</si>
  <si>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</si>
  <si>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</si>
  <si>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</si>
  <si>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</si>
  <si>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</si>
  <si>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</si>
  <si>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</si>
  <si>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</si>
  <si>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</si>
  <si>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</si>
  <si>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</si>
  <si>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</si>
  <si>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</si>
  <si>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</si>
  <si>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</si>
  <si>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</si>
  <si>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</si>
  <si>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</si>
  <si>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</si>
  <si>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</si>
  <si>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</si>
  <si>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</si>
  <si>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</si>
  <si>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</si>
  <si>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</si>
  <si>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</si>
  <si>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</si>
  <si>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</si>
  <si>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</si>
  <si>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</si>
  <si>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</si>
  <si>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</si>
  <si>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</si>
  <si>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</si>
  <si>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</si>
  <si>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</si>
  <si>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</si>
  <si>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</si>
  <si>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</si>
  <si>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</si>
  <si>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</si>
  <si>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</si>
  <si>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</si>
  <si>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</si>
  <si>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</si>
  <si>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</si>
  <si>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</si>
  <si>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</si>
  <si>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</si>
  <si>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</si>
  <si>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</si>
  <si>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</si>
  <si>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</si>
  <si>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</si>
  <si>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</si>
  <si>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</si>
  <si>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</si>
  <si>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</si>
  <si>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</si>
  <si>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</si>
  <si>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</si>
  <si>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</si>
  <si>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</si>
  <si>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</si>
  <si>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</si>
  <si>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</si>
  <si>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</si>
  <si>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</si>
  <si>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</si>
  <si>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</si>
  <si>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</si>
  <si>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</si>
  <si>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</si>
  <si>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</si>
  <si>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</si>
  <si>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</si>
  <si>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</si>
  <si>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</si>
  <si>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</si>
  <si>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</si>
  <si>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</si>
  <si>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</si>
  <si>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</si>
  <si>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</si>
  <si>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</si>
  <si>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</si>
  <si>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</si>
  <si>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</si>
  <si>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</si>
  <si>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</si>
  <si>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</si>
  <si>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</si>
  <si>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</si>
  <si>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</si>
  <si>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</si>
  <si>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</si>
  <si>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</si>
  <si>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</si>
  <si>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</si>
  <si>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</si>
  <si>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</si>
  <si>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</si>
  <si>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</si>
  <si>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</si>
  <si>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</si>
  <si>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</si>
  <si>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</si>
  <si>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</si>
  <si>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</si>
  <si>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</si>
  <si>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</si>
  <si>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</si>
  <si>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</si>
  <si>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</si>
  <si>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</si>
  <si>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</si>
  <si>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</si>
  <si>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</si>
  <si>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</si>
  <si>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</si>
  <si>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</si>
  <si>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</si>
  <si>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</si>
  <si>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</si>
  <si>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</si>
  <si>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</si>
  <si>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</si>
  <si>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</si>
  <si>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</si>
  <si>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</si>
  <si>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</si>
  <si>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</si>
  <si>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</si>
  <si>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</si>
  <si>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</si>
  <si>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</si>
  <si>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</si>
  <si>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</si>
  <si>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</si>
  <si>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</si>
  <si>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</si>
  <si>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</si>
  <si>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</si>
  <si>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</si>
  <si>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</si>
  <si>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</si>
  <si>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</si>
  <si>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</si>
  <si>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</si>
  <si>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</si>
  <si>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</si>
  <si>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</si>
  <si>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</si>
  <si>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</si>
  <si>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</si>
  <si>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</si>
  <si>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</si>
  <si>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</si>
  <si>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</si>
  <si>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</si>
  <si>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</si>
  <si>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</si>
  <si>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</si>
  <si>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</si>
  <si>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</si>
  <si>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</si>
  <si>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</si>
  <si>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</si>
  <si>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</si>
  <si>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</si>
  <si>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</si>
  <si>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</si>
  <si>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</si>
  <si>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</si>
  <si>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</si>
  <si>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</si>
  <si>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</si>
  <si>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</si>
  <si>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</si>
  <si>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</si>
  <si>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</si>
  <si>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</si>
  <si>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</si>
  <si>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</si>
  <si>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</si>
  <si>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</si>
  <si>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</si>
  <si>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</si>
  <si>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</si>
  <si>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</si>
  <si>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</si>
  <si>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</si>
  <si>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</si>
  <si>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</si>
  <si>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</si>
  <si>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</si>
  <si>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</si>
  <si>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</si>
  <si>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</si>
  <si>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</si>
  <si>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</si>
  <si>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</si>
  <si>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</si>
  <si>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</si>
  <si>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</si>
  <si>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</si>
  <si>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</si>
  <si>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</si>
  <si>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</si>
  <si>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</si>
  <si>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</si>
  <si>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</si>
  <si>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</si>
  <si>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</si>
  <si>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</si>
  <si>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</si>
  <si>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</si>
  <si>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</si>
  <si>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</si>
  <si>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</si>
  <si>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</si>
  <si>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</si>
  <si>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</si>
  <si>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</si>
  <si>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</si>
  <si>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</si>
  <si>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</si>
  <si>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</si>
  <si>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</si>
  <si>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</si>
  <si>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</si>
  <si>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</si>
  <si>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</si>
  <si>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</si>
  <si>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</si>
  <si>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</si>
  <si>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</si>
  <si>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</si>
  <si>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</si>
  <si>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</si>
  <si>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</si>
  <si>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</si>
  <si>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</si>
  <si>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</si>
  <si>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</si>
  <si>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</si>
  <si>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</si>
  <si>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</si>
  <si>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</si>
  <si>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</si>
  <si>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</si>
  <si>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</si>
  <si>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</si>
  <si>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</si>
  <si>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</si>
  <si>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</si>
  <si>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</si>
  <si>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</si>
  <si>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</si>
  <si>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</si>
  <si>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</si>
  <si>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</si>
  <si>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</si>
  <si>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</si>
  <si>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</si>
  <si>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</si>
  <si>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</si>
  <si>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</si>
  <si>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</si>
  <si>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</si>
  <si>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</si>
  <si>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</si>
  <si>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</si>
  <si>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</si>
  <si>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</si>
  <si>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</si>
  <si>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</si>
  <si>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</si>
  <si>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</si>
  <si>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</si>
  <si>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</si>
  <si>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</si>
  <si>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</si>
  <si>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</si>
  <si>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</si>
  <si>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</si>
  <si>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</si>
  <si>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</si>
  <si>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</si>
  <si>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</si>
  <si>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</si>
  <si>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</si>
  <si>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</si>
  <si>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</si>
  <si>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</si>
  <si>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</si>
  <si>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</si>
  <si>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</si>
  <si>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</si>
  <si>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</si>
  <si>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</si>
  <si>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</si>
  <si>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</si>
  <si>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</si>
  <si>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</si>
  <si>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</si>
  <si>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</si>
  <si>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</si>
  <si>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</si>
  <si>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</si>
  <si>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</si>
  <si>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</si>
  <si>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</si>
  <si>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</si>
  <si>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</si>
  <si>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</si>
  <si>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</si>
  <si>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</si>
  <si>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</si>
  <si>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</si>
  <si>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</si>
  <si>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</si>
  <si>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</si>
  <si>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</si>
  <si>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</si>
  <si>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</si>
  <si>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</si>
  <si>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</si>
  <si>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</si>
  <si>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</si>
  <si>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</si>
  <si>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</si>
  <si>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</si>
  <si>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</si>
  <si>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</si>
  <si>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</si>
  <si>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</si>
  <si>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</si>
  <si>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</si>
  <si>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</si>
  <si>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</si>
  <si>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</si>
  <si>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</si>
  <si>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</si>
  <si>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</si>
  <si>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</si>
  <si>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</si>
  <si>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</si>
  <si>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</si>
  <si>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</si>
  <si>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</si>
  <si>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</si>
  <si>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</si>
  <si>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</si>
  <si>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</si>
  <si>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</si>
  <si>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</si>
  <si>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</si>
  <si>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</si>
  <si>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</si>
  <si>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</si>
  <si>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</si>
  <si>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</si>
  <si>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</si>
  <si>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</si>
  <si>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</si>
  <si>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</si>
  <si>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</si>
  <si>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</si>
  <si>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</si>
  <si>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</si>
  <si>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</si>
  <si>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</si>
  <si>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</si>
  <si>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</si>
  <si>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</si>
  <si>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</si>
  <si>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</si>
  <si>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</si>
  <si>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</si>
  <si>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</si>
  <si>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</si>
  <si>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</si>
  <si>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</si>
  <si>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</si>
  <si>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</si>
  <si>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</si>
  <si>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</si>
  <si>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</si>
  <si>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</si>
  <si>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</si>
  <si>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</si>
  <si>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</si>
  <si>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</si>
  <si>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</si>
  <si>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</si>
  <si>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</si>
  <si>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</si>
  <si>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</si>
  <si>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</si>
  <si>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</si>
  <si>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</si>
  <si>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</si>
  <si>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</si>
  <si>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</si>
  <si>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</si>
  <si>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</si>
  <si>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</si>
  <si>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</si>
  <si>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</si>
  <si>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</si>
  <si>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</si>
  <si>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</si>
  <si>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</si>
  <si>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</si>
  <si>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</si>
  <si>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</si>
  <si>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</si>
  <si>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</si>
  <si>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</si>
  <si>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</si>
  <si>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</si>
  <si>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</si>
  <si>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</si>
  <si>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</si>
  <si>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</si>
  <si>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</si>
  <si>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</si>
  <si>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</si>
  <si>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</si>
  <si>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</si>
  <si>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</si>
  <si>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</si>
  <si>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</si>
  <si>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</si>
  <si>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</si>
  <si>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</si>
  <si>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</si>
  <si>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</si>
  <si>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</si>
  <si>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</si>
  <si>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</si>
  <si>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</si>
  <si>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</si>
  <si>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</si>
  <si>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</si>
  <si>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</si>
  <si>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</si>
  <si>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</si>
  <si>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</si>
  <si>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</si>
  <si>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</si>
  <si>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</si>
  <si>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</si>
  <si>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</si>
  <si>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</si>
  <si>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</si>
  <si>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</si>
  <si>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</si>
  <si>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</si>
  <si>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</si>
  <si>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</si>
  <si>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</si>
  <si>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</si>
  <si>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</si>
  <si>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</si>
  <si>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</si>
  <si>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</si>
  <si>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</si>
  <si>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</si>
  <si>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</si>
  <si>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</si>
  <si>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</si>
  <si>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</si>
  <si>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</si>
  <si>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</si>
  <si>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</si>
  <si>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</si>
  <si>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</si>
  <si>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</si>
  <si>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</si>
  <si>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</si>
  <si>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</si>
  <si>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</si>
  <si>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</si>
  <si>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</si>
  <si>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</si>
  <si>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</si>
  <si>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</si>
  <si>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</si>
  <si>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</si>
  <si>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</si>
  <si>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</si>
  <si>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</si>
  <si>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</si>
  <si>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</si>
  <si>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</si>
  <si>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</si>
  <si>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</si>
  <si>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</si>
  <si>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</si>
  <si>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</si>
  <si>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</si>
  <si>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</si>
  <si>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</si>
  <si>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</si>
  <si>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</si>
  <si>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</si>
  <si>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</si>
  <si>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</si>
  <si>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</si>
  <si>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</si>
  <si>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</si>
  <si>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</si>
  <si>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</si>
  <si>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</si>
  <si>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</si>
  <si>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</si>
  <si>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</si>
  <si>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</si>
  <si>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</si>
  <si>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</si>
  <si>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</si>
  <si>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</si>
  <si>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</si>
  <si>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</si>
  <si>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</si>
  <si>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</si>
  <si>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</si>
  <si>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</si>
  <si>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</si>
  <si>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</si>
  <si>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</si>
  <si>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</si>
  <si>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</si>
  <si>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</si>
  <si>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</si>
  <si>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</si>
  <si>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</si>
  <si>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</si>
  <si>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</si>
  <si>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</si>
  <si>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</si>
  <si>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</si>
  <si>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</si>
  <si>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</si>
  <si>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</si>
  <si>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</si>
  <si>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</si>
  <si>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</si>
  <si>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</si>
  <si>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</si>
  <si>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</si>
  <si>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</si>
  <si>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</si>
  <si>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</si>
  <si>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</si>
  <si>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</si>
  <si>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</si>
  <si>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</si>
  <si>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</si>
  <si>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</si>
  <si>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</si>
  <si>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</si>
  <si>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</si>
  <si>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</si>
  <si>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</si>
  <si>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</si>
  <si>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</si>
  <si>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</si>
  <si>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</si>
  <si>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</si>
  <si>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</si>
  <si>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</si>
  <si>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</si>
  <si>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</si>
  <si>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</si>
  <si>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</si>
  <si>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</si>
  <si>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</si>
  <si>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</si>
  <si>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</si>
  <si>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</si>
  <si>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</si>
  <si>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</si>
  <si>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</si>
  <si>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</si>
  <si>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</si>
  <si>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</si>
  <si>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</si>
  <si>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</si>
  <si>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</si>
  <si>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</si>
  <si>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</si>
  <si>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</si>
  <si>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</si>
  <si>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</si>
  <si>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</si>
  <si>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</si>
  <si>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</si>
  <si>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</si>
  <si>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</si>
  <si>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</si>
  <si>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</si>
  <si>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</si>
  <si>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</si>
  <si>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</si>
  <si>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</si>
  <si>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</si>
  <si>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</si>
  <si>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</si>
  <si>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</si>
  <si>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</si>
  <si>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</si>
  <si>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</si>
  <si>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</si>
  <si>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</si>
  <si>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</si>
  <si>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</si>
  <si>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</si>
  <si>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</si>
  <si>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</si>
  <si>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</si>
  <si>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</si>
  <si>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</si>
  <si>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</si>
  <si>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</si>
  <si>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</si>
  <si>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</si>
  <si>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</si>
  <si>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</si>
  <si>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</si>
  <si>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</si>
  <si>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</si>
  <si>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</si>
  <si>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</si>
  <si>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</si>
  <si>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</si>
  <si>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</si>
  <si>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</si>
  <si>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</si>
  <si>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</si>
  <si>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</si>
  <si>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</si>
  <si>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</si>
  <si>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</si>
  <si>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</si>
  <si>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</si>
  <si>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</si>
  <si>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</si>
  <si>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</si>
  <si>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</si>
  <si>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</si>
  <si>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</si>
  <si>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</si>
  <si>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</si>
  <si>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</si>
  <si>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</si>
  <si>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</si>
  <si>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</si>
  <si>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</si>
  <si>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</si>
  <si>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</si>
  <si>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</si>
  <si>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</si>
  <si>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</si>
  <si>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</si>
  <si>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</si>
  <si>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</si>
  <si>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</si>
  <si>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</si>
  <si>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</si>
  <si>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</si>
  <si>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</si>
  <si>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</si>
  <si>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</si>
  <si>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</si>
  <si>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</si>
  <si>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</si>
  <si>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</si>
  <si>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</si>
  <si>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</si>
  <si>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</si>
  <si>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</si>
  <si>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</si>
  <si>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</si>
  <si>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</si>
  <si>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</si>
  <si>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</si>
  <si>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</si>
  <si>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</si>
  <si>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</si>
  <si>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</si>
  <si>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</si>
  <si>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</si>
  <si>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</si>
  <si>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</si>
  <si>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</si>
  <si>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</si>
  <si>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</si>
  <si>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</si>
  <si>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</si>
  <si>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</si>
  <si>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</si>
  <si>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</si>
  <si>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</si>
  <si>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</si>
  <si>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</si>
  <si>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</si>
  <si>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</si>
  <si>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</si>
  <si>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</si>
  <si>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</si>
  <si>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</si>
  <si>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</si>
  <si>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</si>
  <si>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</si>
  <si>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</si>
  <si>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</si>
  <si>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</si>
  <si>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</si>
  <si>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</si>
  <si>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</si>
  <si>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</si>
  <si>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</si>
  <si>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</si>
  <si>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</si>
  <si>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</si>
  <si>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</si>
  <si>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</si>
  <si>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</si>
  <si>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</si>
  <si>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</si>
  <si>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</si>
  <si>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</si>
  <si>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</si>
  <si>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</si>
  <si>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</si>
  <si>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</si>
  <si>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</si>
  <si>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</si>
  <si>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</si>
  <si>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</si>
  <si>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</si>
  <si>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</si>
  <si>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</si>
  <si>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</si>
  <si>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</si>
  <si>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</si>
  <si>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</si>
  <si>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</si>
  <si>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</si>
  <si>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</si>
  <si>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</si>
  <si>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</si>
  <si>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</si>
  <si>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</si>
  <si>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</si>
  <si>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</si>
  <si>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</si>
  <si>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</si>
  <si>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</si>
  <si>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</si>
  <si>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</si>
  <si>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</si>
  <si>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</si>
  <si>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</si>
  <si>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</si>
  <si>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</si>
  <si>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</si>
  <si>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</si>
  <si>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</si>
  <si>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</si>
  <si>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</si>
  <si>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</si>
  <si>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</si>
  <si>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</si>
  <si>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</si>
  <si>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</si>
  <si>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</si>
  <si>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</si>
  <si>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</si>
  <si>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</si>
  <si>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</si>
  <si>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</si>
  <si>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</si>
  <si>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</si>
  <si>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</si>
  <si>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</si>
  <si>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</si>
  <si>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</si>
  <si>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</si>
  <si>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</si>
  <si>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</si>
  <si>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</si>
  <si>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</si>
  <si>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</si>
  <si>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</si>
  <si>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</si>
  <si>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</si>
  <si>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</si>
  <si>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</si>
  <si>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</si>
  <si>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</si>
  <si>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</si>
  <si>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</si>
  <si>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</si>
  <si>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</si>
  <si>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</si>
  <si>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</si>
  <si>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</si>
  <si>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</si>
  <si>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</si>
  <si>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</si>
  <si>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</si>
  <si>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</si>
  <si>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</si>
  <si>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</si>
  <si>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</si>
  <si>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</si>
  <si>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</si>
  <si>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</si>
  <si>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</si>
  <si>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</si>
  <si>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</si>
  <si>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</si>
  <si>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</si>
  <si>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</si>
  <si>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</si>
  <si>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</si>
  <si>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</si>
  <si>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</si>
  <si>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</si>
  <si>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</si>
  <si>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</si>
  <si>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</si>
  <si>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</si>
  <si>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</si>
  <si>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</si>
  <si>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</si>
  <si>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</si>
  <si>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</si>
  <si>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</si>
  <si>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</si>
  <si>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</si>
  <si>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</si>
  <si>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</si>
  <si>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</si>
  <si>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</si>
  <si>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</si>
  <si>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</si>
  <si>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</si>
  <si>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</si>
  <si>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</si>
  <si>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</si>
  <si>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</si>
  <si>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</si>
  <si>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</si>
  <si>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</si>
  <si>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</si>
  <si>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</si>
  <si>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</si>
  <si>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</si>
  <si>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</si>
  <si>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</si>
  <si>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</si>
  <si>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</si>
  <si>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</si>
  <si>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</si>
  <si>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</si>
  <si>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</si>
  <si>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</si>
  <si>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</si>
  <si>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</si>
  <si>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</si>
  <si>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</si>
  <si>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</si>
  <si>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</si>
  <si>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</si>
  <si>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</si>
  <si>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</si>
  <si>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</si>
  <si>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</si>
  <si>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</si>
  <si>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</si>
  <si>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</si>
  <si>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</si>
  <si>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</si>
  <si>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</si>
  <si>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</si>
  <si>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</si>
  <si>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</si>
  <si>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</si>
  <si>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</si>
  <si>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</si>
  <si>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</si>
  <si>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</si>
  <si>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</si>
  <si>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</si>
  <si>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</si>
  <si>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</si>
  <si>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</si>
  <si>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</si>
  <si>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</si>
  <si>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</si>
  <si>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</si>
  <si>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</si>
  <si>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</si>
  <si>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</si>
  <si>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</si>
  <si>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</si>
  <si>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</si>
  <si>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</si>
  <si>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</si>
  <si>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</si>
  <si>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</si>
  <si>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</si>
  <si>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</si>
  <si>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</si>
  <si>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</si>
  <si>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</si>
  <si>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</si>
  <si>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</si>
  <si>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</si>
  <si>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</si>
  <si>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</si>
  <si>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</si>
  <si>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</si>
  <si>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</si>
  <si>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</si>
  <si>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</si>
  <si>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</si>
  <si>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</si>
  <si>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</si>
  <si>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</si>
  <si>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</si>
  <si>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</si>
  <si>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</si>
  <si>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</si>
  <si>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</si>
  <si>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</si>
  <si>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</si>
  <si>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</si>
  <si>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</si>
  <si>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</si>
  <si>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</si>
  <si>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</si>
  <si>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</si>
  <si>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</si>
  <si>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</si>
  <si>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</si>
  <si>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</si>
  <si>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</si>
  <si>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</si>
  <si>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</si>
  <si>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</si>
  <si>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</si>
  <si>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</si>
  <si>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</si>
  <si>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</si>
  <si>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</si>
  <si>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</si>
  <si>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</si>
  <si>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</si>
  <si>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</si>
  <si>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</si>
  <si>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</si>
  <si>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</si>
  <si>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</si>
  <si>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</si>
  <si>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</si>
  <si>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</si>
  <si>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</si>
  <si>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</si>
  <si>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</si>
  <si>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</si>
  <si>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</si>
  <si>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</si>
  <si>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</si>
  <si>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</si>
  <si>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</si>
  <si>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</si>
  <si>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</si>
  <si>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</si>
  <si>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</si>
  <si>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</si>
  <si>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</si>
  <si>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</si>
  <si>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</si>
  <si>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</si>
  <si>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</si>
  <si>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</si>
  <si>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</si>
  <si>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</si>
  <si>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</si>
  <si>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</si>
  <si>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</si>
  <si>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</si>
  <si>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</si>
  <si>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</si>
  <si>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</si>
  <si>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</si>
  <si>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</si>
  <si>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</si>
  <si>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</si>
  <si>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</si>
  <si>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</si>
  <si>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</si>
  <si>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</si>
  <si>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</si>
  <si>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</si>
  <si>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</si>
  <si>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</si>
  <si>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</si>
  <si>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</si>
  <si>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</si>
  <si>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</si>
  <si>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</si>
  <si>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</si>
  <si>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</si>
  <si>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</si>
  <si>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</si>
  <si>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</si>
  <si>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</si>
  <si>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</si>
  <si>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</si>
  <si>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</si>
  <si>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</si>
  <si>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</si>
  <si>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</si>
  <si>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</si>
  <si>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</si>
  <si>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</si>
  <si>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</si>
  <si>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</si>
  <si>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</si>
  <si>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</si>
  <si>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</si>
  <si>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</si>
  <si>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</si>
  <si>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</si>
  <si>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</si>
  <si>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</si>
  <si>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</si>
  <si>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</si>
  <si>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</si>
  <si>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</si>
  <si>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</si>
  <si>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</si>
  <si>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</si>
  <si>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</si>
  <si>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</si>
  <si>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</si>
  <si>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</si>
  <si>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</si>
  <si>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</si>
  <si>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</si>
  <si>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</si>
  <si>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</si>
  <si>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</si>
  <si>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</si>
  <si>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</si>
  <si>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</si>
  <si>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</si>
  <si>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</si>
  <si>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</si>
  <si>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</si>
  <si>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</si>
  <si>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</si>
  <si>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</si>
  <si>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</si>
  <si>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</si>
  <si>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</si>
  <si>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</si>
  <si>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</si>
  <si>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</si>
  <si>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</si>
  <si>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</si>
  <si>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</si>
  <si>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</si>
  <si>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</si>
  <si>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</si>
  <si>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</si>
  <si>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</si>
  <si>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</si>
  <si>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</si>
  <si>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</si>
  <si>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</si>
  <si>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</si>
  <si>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</si>
  <si>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</si>
  <si>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</si>
  <si>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</si>
  <si>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</si>
  <si>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</si>
  <si>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</si>
  <si>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</si>
  <si>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</si>
  <si>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</si>
  <si>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</si>
  <si>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</si>
  <si>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</si>
  <si>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</si>
  <si>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</si>
  <si>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</si>
  <si>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</si>
  <si>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</si>
  <si>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</si>
  <si>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</si>
  <si>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</si>
  <si>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</si>
  <si>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</si>
  <si>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</si>
  <si>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</si>
  <si>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</si>
  <si>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</si>
  <si>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</si>
  <si>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</si>
  <si>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</si>
  <si>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</si>
  <si>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</si>
  <si>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</si>
  <si>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</si>
  <si>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</si>
  <si>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</si>
  <si>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</si>
  <si>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</si>
  <si>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</si>
  <si>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</si>
  <si>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</si>
  <si>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</si>
  <si>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</si>
  <si>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</si>
  <si>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</si>
  <si>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</si>
  <si>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</si>
  <si>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</si>
  <si>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</si>
  <si>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</si>
  <si>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</si>
  <si>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</si>
  <si>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</si>
  <si>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</si>
  <si>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</si>
  <si>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</si>
  <si>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</si>
  <si>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</si>
  <si>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</si>
  <si>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</si>
  <si>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</si>
  <si>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</si>
  <si>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</si>
  <si>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</si>
  <si>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</si>
  <si>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</si>
  <si>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</si>
  <si>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</si>
  <si>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</si>
  <si>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</si>
  <si>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</si>
  <si>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</si>
  <si>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</si>
  <si>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</si>
  <si>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</si>
  <si>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</si>
  <si>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</si>
  <si>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</si>
  <si>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</si>
  <si>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</si>
  <si>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</si>
  <si>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</si>
  <si>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</si>
  <si>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</si>
  <si>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</si>
  <si>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</si>
  <si>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</si>
  <si>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</si>
  <si>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</si>
  <si>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</si>
  <si>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</si>
  <si>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</si>
  <si>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</si>
  <si>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</si>
  <si>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</si>
  <si>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</si>
  <si>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</si>
  <si>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</si>
  <si>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</si>
  <si>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</si>
  <si>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</si>
  <si>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</si>
  <si>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</si>
  <si>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</si>
  <si>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</si>
  <si>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</si>
  <si>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</si>
  <si>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</si>
  <si>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</si>
  <si>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</si>
  <si>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</si>
  <si>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</si>
  <si>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</si>
  <si>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</si>
  <si>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</si>
  <si>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</si>
  <si>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</si>
  <si>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</si>
  <si>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</si>
  <si>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</si>
  <si>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</si>
  <si>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</si>
  <si>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</si>
  <si>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</si>
  <si>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</si>
  <si>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</si>
  <si>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</si>
  <si>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</si>
  <si>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</si>
  <si>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</si>
  <si>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</si>
  <si>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</si>
  <si>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</si>
  <si>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</si>
  <si>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</si>
  <si>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</si>
  <si>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</si>
  <si>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</si>
  <si>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</si>
  <si>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</si>
  <si>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</si>
  <si>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</si>
  <si>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</si>
  <si>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</si>
  <si>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</si>
  <si>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</si>
  <si>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</si>
  <si>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</si>
  <si>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</si>
  <si>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</si>
  <si>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</si>
  <si>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</si>
  <si>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</si>
  <si>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</si>
  <si>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</si>
  <si>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</si>
  <si>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</si>
  <si>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</si>
  <si>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</si>
  <si>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</si>
  <si>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</si>
  <si>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</si>
  <si>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</si>
  <si>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</si>
  <si>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</si>
  <si>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</si>
  <si>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</si>
  <si>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</si>
  <si>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</si>
  <si>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</si>
  <si>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</si>
  <si>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</si>
  <si>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</si>
  <si>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</si>
  <si>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</si>
  <si>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</si>
  <si>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</si>
  <si>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</si>
  <si>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</si>
  <si>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</si>
  <si>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</si>
  <si>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</si>
  <si>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</si>
  <si>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</si>
  <si>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</si>
  <si>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</si>
  <si>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</si>
  <si>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</si>
  <si>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</si>
  <si>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</si>
  <si>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</si>
  <si>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</si>
  <si>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</si>
  <si>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</si>
  <si>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</si>
  <si>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</si>
  <si>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</si>
  <si>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</si>
  <si>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</si>
  <si>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</si>
  <si>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</si>
  <si>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</si>
  <si>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</si>
  <si>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</si>
  <si>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</si>
  <si>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</si>
  <si>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</si>
  <si>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</si>
  <si>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</si>
  <si>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</si>
  <si>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</si>
  <si>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</si>
  <si>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</si>
  <si>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</si>
  <si>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</si>
  <si>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</si>
  <si>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</si>
  <si>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</si>
  <si>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</si>
  <si>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</si>
  <si>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</si>
  <si>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</si>
  <si>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</si>
  <si>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</si>
  <si>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</si>
  <si>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</si>
  <si>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</si>
  <si>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</si>
  <si>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</si>
  <si>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</si>
  <si>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</si>
  <si>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</si>
  <si>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</si>
  <si>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</si>
  <si>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</si>
  <si>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</si>
  <si>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</si>
  <si>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</si>
  <si>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</si>
  <si>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</si>
  <si>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</si>
  <si>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</si>
  <si>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</si>
  <si>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</si>
  <si>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</si>
  <si>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</si>
  <si>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</si>
  <si>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</si>
  <si>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</si>
  <si>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</si>
  <si>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</si>
  <si>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</si>
  <si>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</si>
  <si>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</si>
  <si>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</si>
  <si>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</si>
  <si>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</si>
  <si>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</si>
  <si>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</si>
  <si>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</si>
  <si>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</si>
  <si>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</si>
  <si>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</si>
  <si>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</si>
  <si>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</si>
  <si>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</si>
  <si>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</si>
  <si>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</si>
  <si>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</si>
  <si>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</si>
  <si>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</si>
  <si>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</si>
  <si>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</si>
  <si>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</si>
  <si>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</si>
  <si>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</si>
  <si>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</si>
  <si>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</si>
  <si>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</si>
  <si>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</si>
  <si>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</si>
  <si>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</si>
  <si>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</si>
  <si>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</si>
  <si>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</si>
  <si>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</si>
  <si>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</si>
  <si>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</si>
  <si>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</si>
  <si>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</si>
  <si>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</si>
  <si>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</si>
  <si>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</si>
  <si>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</si>
  <si>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</si>
  <si>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</si>
  <si>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</si>
  <si>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</si>
  <si>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</si>
  <si>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</si>
  <si>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</si>
  <si>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</si>
  <si>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</si>
  <si>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</si>
  <si>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</si>
  <si>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</si>
  <si>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</si>
  <si>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</si>
  <si>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</si>
  <si>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</si>
  <si>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</si>
  <si>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</si>
  <si>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</si>
  <si>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</si>
  <si>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</si>
  <si>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</si>
  <si>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</si>
  <si>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</si>
  <si>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</si>
  <si>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</si>
  <si>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</si>
  <si>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</si>
  <si>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</si>
  <si>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</si>
  <si>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</si>
  <si>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</si>
  <si>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</si>
  <si>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</si>
  <si>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</si>
  <si>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</si>
  <si>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</si>
  <si>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</si>
  <si>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</si>
  <si>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</si>
  <si>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</si>
  <si>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</si>
  <si>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</si>
  <si>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</si>
  <si>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</si>
  <si>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</si>
  <si>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</si>
  <si>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</si>
  <si>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</si>
  <si>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</si>
  <si>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</si>
  <si>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</si>
  <si>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</si>
  <si>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</si>
  <si>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</si>
  <si>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</si>
  <si>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</si>
  <si>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</si>
  <si>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</si>
  <si>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</si>
  <si>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</si>
  <si>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</si>
  <si>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</si>
  <si>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</si>
  <si>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</si>
  <si>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</si>
  <si>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</si>
  <si>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</si>
  <si>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</si>
  <si>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</si>
  <si>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</si>
  <si>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</si>
  <si>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</si>
  <si>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</si>
  <si>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</si>
  <si>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</si>
  <si>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</si>
  <si>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</si>
  <si>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</si>
  <si>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</si>
  <si>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</si>
  <si>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</si>
  <si>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</si>
  <si>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</si>
  <si>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</si>
  <si>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</si>
  <si>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</si>
  <si>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</si>
  <si>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</si>
  <si>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</si>
  <si>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</si>
  <si>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</si>
  <si>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</si>
  <si>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</si>
  <si>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</si>
  <si>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</si>
  <si>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</si>
  <si>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</si>
  <si>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</si>
  <si>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</si>
  <si>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</si>
  <si>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</si>
  <si>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</si>
  <si>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</si>
  <si>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</si>
  <si>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</si>
  <si>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</si>
  <si>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</si>
  <si>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</si>
  <si>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</si>
  <si>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</si>
  <si>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</si>
  <si>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</si>
  <si>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</si>
  <si>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</si>
  <si>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</si>
  <si>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</si>
  <si>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</si>
  <si>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</si>
  <si>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</si>
  <si>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</si>
  <si>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</si>
  <si>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</si>
  <si>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</si>
  <si>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</si>
  <si>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</si>
  <si>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</si>
  <si>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</si>
  <si>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</si>
  <si>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</si>
  <si>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</si>
  <si>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</si>
  <si>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</si>
  <si>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</si>
  <si>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</si>
  <si>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</si>
  <si>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</si>
  <si>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</si>
  <si>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</si>
  <si>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</si>
  <si>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</si>
  <si>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</si>
  <si>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</si>
  <si>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</si>
  <si>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</si>
  <si>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</si>
  <si>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</si>
  <si>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</si>
  <si>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</si>
  <si>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</si>
  <si>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</si>
  <si>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</si>
  <si>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</si>
  <si>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</si>
  <si>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</si>
  <si>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</si>
  <si>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</si>
  <si>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</si>
  <si>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</si>
  <si>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</si>
  <si>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</si>
  <si>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</si>
  <si>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</si>
  <si>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</si>
  <si>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</si>
  <si>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</si>
  <si>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</si>
  <si>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</si>
  <si>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</si>
  <si>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</si>
  <si>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</si>
  <si>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</si>
  <si>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</si>
  <si>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</si>
  <si>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</si>
  <si>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</si>
  <si>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</si>
  <si>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</si>
  <si>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</si>
  <si>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</si>
  <si>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</si>
  <si>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</si>
  <si>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</si>
  <si>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</si>
  <si>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</si>
  <si>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</si>
  <si>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</si>
  <si>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</si>
  <si>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</si>
  <si>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</si>
  <si>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</si>
  <si>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</si>
  <si>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</si>
  <si>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</si>
  <si>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</si>
  <si>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</si>
  <si>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</si>
  <si>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</si>
  <si>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</si>
  <si>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</si>
  <si>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</si>
  <si>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</si>
  <si>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</si>
  <si>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</si>
  <si>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</si>
  <si>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</si>
  <si>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</si>
  <si>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</si>
  <si>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</si>
  <si>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</si>
  <si>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</si>
  <si>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</si>
  <si>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</si>
  <si>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</si>
  <si>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</si>
  <si>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</si>
  <si>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</si>
  <si>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</si>
  <si>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</si>
  <si>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</si>
  <si>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</si>
  <si>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</si>
  <si>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</si>
  <si>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</si>
  <si>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</si>
  <si>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</si>
  <si>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</si>
  <si>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</si>
  <si>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</si>
  <si>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</si>
  <si>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</si>
  <si>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</si>
  <si>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</si>
  <si>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</si>
  <si>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</si>
  <si>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</si>
  <si>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</si>
  <si>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</si>
  <si>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</si>
  <si>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</si>
  <si>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</si>
  <si>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</si>
  <si>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</si>
  <si>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</si>
  <si>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</si>
  <si>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</si>
  <si>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</si>
  <si>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</si>
  <si>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</si>
  <si>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</si>
  <si>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</si>
  <si>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</si>
  <si>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</si>
  <si>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</si>
  <si>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</si>
  <si>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</si>
  <si>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</si>
  <si>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</si>
  <si>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</si>
  <si>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</si>
  <si>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</si>
  <si>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</si>
  <si>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</si>
  <si>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</si>
  <si>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</si>
  <si>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</si>
  <si>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</si>
  <si>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</si>
  <si>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</si>
  <si>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</si>
  <si>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</si>
  <si>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</si>
  <si>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</si>
  <si>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</si>
  <si>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</si>
  <si>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</si>
  <si>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</si>
  <si>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</si>
  <si>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</si>
  <si>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</si>
  <si>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</si>
  <si>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</si>
  <si>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</si>
  <si>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</si>
  <si>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</si>
  <si>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</si>
  <si>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</si>
  <si>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</si>
  <si>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</si>
  <si>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</si>
  <si>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</si>
  <si>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</si>
  <si>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</si>
  <si>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</si>
  <si>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</si>
  <si>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</si>
  <si>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</si>
  <si>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</si>
  <si>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</si>
  <si>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</si>
  <si>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</si>
  <si>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</si>
  <si>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</si>
  <si>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</si>
  <si>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</si>
  <si>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</si>
  <si>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</si>
  <si>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</si>
  <si>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</si>
  <si>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</si>
  <si>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</si>
  <si>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</si>
  <si>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</si>
  <si>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</si>
  <si>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</si>
  <si>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</si>
  <si>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</si>
  <si>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</si>
  <si>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</si>
  <si>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</si>
  <si>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</si>
  <si>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</si>
  <si>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</si>
  <si>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</si>
  <si>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</si>
  <si>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</si>
  <si>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</si>
  <si>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</si>
  <si>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</si>
  <si>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</si>
  <si>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</si>
  <si>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</si>
  <si>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</si>
  <si>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</si>
  <si>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</si>
  <si>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</si>
  <si>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</si>
  <si>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</si>
  <si>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</si>
  <si>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</si>
  <si>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</si>
  <si>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</si>
  <si>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</si>
  <si>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</si>
  <si>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</si>
  <si>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</si>
  <si>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</si>
  <si>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</si>
  <si>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</si>
  <si>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</si>
  <si>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</si>
  <si>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</si>
  <si>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</si>
  <si>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</si>
  <si>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</si>
  <si>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</si>
  <si>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</si>
  <si>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</si>
  <si>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</si>
  <si>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</si>
  <si>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</si>
  <si>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</si>
  <si>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</si>
  <si>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</si>
  <si>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</si>
  <si>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</si>
  <si>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</si>
  <si>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</si>
  <si>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</si>
  <si>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</si>
  <si>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</si>
  <si>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</si>
  <si>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</si>
  <si>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</si>
  <si>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</si>
  <si>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</si>
  <si>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</si>
  <si>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</si>
  <si>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</si>
  <si>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</si>
  <si>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</si>
  <si>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</si>
  <si>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</si>
  <si>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</si>
  <si>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</si>
  <si>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</si>
  <si>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</si>
  <si>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</si>
  <si>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</si>
  <si>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</si>
  <si>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</si>
  <si>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</si>
  <si>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</si>
  <si>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</si>
  <si>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</si>
  <si>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</si>
  <si>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</si>
  <si>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</si>
  <si>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</si>
  <si>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</si>
  <si>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</si>
  <si>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</si>
  <si>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</si>
  <si>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</si>
  <si>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</si>
  <si>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</si>
  <si>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</si>
  <si>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</si>
  <si>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</si>
  <si>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</si>
  <si>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</si>
  <si>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</si>
  <si>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</si>
  <si>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</si>
  <si>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</si>
  <si>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</si>
  <si>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</si>
  <si>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</si>
  <si>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</si>
  <si>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</si>
  <si>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</si>
  <si>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</si>
  <si>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</si>
  <si>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</si>
  <si>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</si>
  <si>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</si>
  <si>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</si>
  <si>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</si>
  <si>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</si>
  <si>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</si>
  <si>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</si>
  <si>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</si>
  <si>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</si>
  <si>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</si>
  <si>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</si>
  <si>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</si>
  <si>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</si>
  <si>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</si>
  <si>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</si>
  <si>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</si>
  <si>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</si>
  <si>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</si>
  <si>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</si>
  <si>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</si>
  <si>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</si>
  <si>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</si>
  <si>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</si>
  <si>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</si>
  <si>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</si>
  <si>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</si>
  <si>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</si>
  <si>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</si>
  <si>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</si>
  <si>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</si>
  <si>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</si>
  <si>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</si>
  <si>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</si>
  <si>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</si>
  <si>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</si>
  <si>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</si>
  <si>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</si>
  <si>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</si>
  <si>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</si>
  <si>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</si>
  <si>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</si>
  <si>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</si>
  <si>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</si>
  <si>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</si>
  <si>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</si>
  <si>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</si>
  <si>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</si>
  <si>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</si>
  <si>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</si>
  <si>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</si>
  <si>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</si>
  <si>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</si>
  <si>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</si>
  <si>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</si>
  <si>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</si>
  <si>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</si>
  <si>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</si>
  <si>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</si>
  <si>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</si>
  <si>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</si>
  <si>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</si>
  <si>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</si>
  <si>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</si>
  <si>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</si>
  <si>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</si>
  <si>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</si>
  <si>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</si>
  <si>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</si>
  <si>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</si>
  <si>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</si>
  <si>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</si>
  <si>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</si>
  <si>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</si>
  <si>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</si>
  <si>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</si>
  <si>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</si>
  <si>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</si>
  <si>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</si>
  <si>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</si>
  <si>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</si>
  <si>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</si>
  <si>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</si>
  <si>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</si>
  <si>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</si>
  <si>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</si>
  <si>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</si>
  <si>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</si>
  <si>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</si>
  <si>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</si>
  <si>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</si>
  <si>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</si>
  <si>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</si>
  <si>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</si>
  <si>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</si>
  <si>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</si>
  <si>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</si>
  <si>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</si>
  <si>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</si>
  <si>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</si>
  <si>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</si>
  <si>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</si>
  <si>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</si>
  <si>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</si>
  <si>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</si>
  <si>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</si>
  <si>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</si>
  <si>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</si>
  <si>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</si>
  <si>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</si>
  <si>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</si>
  <si>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</si>
  <si>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</si>
  <si>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</si>
  <si>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</si>
  <si>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</si>
  <si>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</si>
  <si>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</si>
  <si>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</si>
  <si>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</si>
  <si>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</si>
  <si>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</si>
  <si>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</si>
  <si>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</si>
  <si>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</si>
  <si>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</si>
  <si>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</si>
  <si>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</si>
  <si>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</si>
  <si>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</si>
  <si>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</si>
  <si>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</si>
  <si>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</si>
  <si>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</si>
  <si>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</si>
  <si>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</si>
  <si>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</si>
  <si>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</si>
  <si>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</si>
  <si>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</si>
  <si>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</si>
  <si>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</si>
  <si>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</si>
  <si>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</si>
  <si>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</si>
  <si>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</si>
  <si>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</si>
  <si>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</si>
  <si>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</si>
  <si>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</si>
  <si>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</si>
  <si>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</si>
  <si>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</si>
  <si>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</si>
  <si>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</si>
  <si>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</si>
  <si>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</si>
  <si>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</si>
  <si>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</si>
  <si>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</si>
  <si>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</si>
  <si>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</si>
  <si>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</si>
  <si>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</si>
  <si>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</si>
  <si>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</si>
  <si>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</si>
  <si>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</si>
  <si>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</si>
  <si>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</si>
  <si>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</si>
  <si>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</si>
  <si>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</si>
  <si>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</si>
  <si>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</si>
  <si>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</si>
  <si>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</si>
  <si>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</si>
  <si>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</si>
  <si>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</si>
  <si>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</si>
  <si>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</si>
  <si>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</si>
  <si>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</si>
  <si>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</si>
  <si>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</si>
  <si>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</si>
  <si>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</si>
  <si>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</si>
  <si>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</si>
  <si>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</si>
  <si>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</si>
  <si>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</si>
  <si>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</si>
  <si>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</si>
  <si>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</si>
  <si>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</si>
  <si>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</si>
  <si>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</si>
  <si>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</si>
  <si>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</si>
  <si>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</si>
  <si>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</si>
  <si>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</si>
  <si>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</si>
  <si>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</si>
  <si>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</si>
  <si>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</si>
  <si>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</si>
  <si>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</si>
  <si>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</si>
  <si>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</si>
  <si>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</si>
  <si>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</si>
  <si>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</si>
  <si>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</si>
  <si>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</si>
  <si>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</si>
  <si>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</si>
  <si>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</si>
  <si>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</si>
  <si>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</si>
  <si>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</si>
  <si>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</si>
  <si>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</si>
  <si>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</si>
  <si>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</si>
  <si>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</si>
  <si>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</si>
  <si>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</si>
  <si>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</si>
  <si>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</si>
  <si>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</si>
  <si>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</si>
  <si>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</si>
  <si>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</si>
  <si>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</si>
  <si>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</si>
  <si>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</si>
  <si>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</si>
  <si>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</si>
  <si>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</si>
  <si>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</si>
  <si>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</si>
  <si>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</si>
  <si>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</si>
  <si>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</si>
  <si>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</si>
  <si>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</si>
  <si>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</si>
  <si>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</si>
  <si>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</si>
  <si>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</si>
  <si>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</si>
  <si>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</si>
  <si>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</si>
  <si>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</si>
  <si>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</si>
  <si>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</si>
  <si>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</si>
  <si>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</si>
  <si>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</si>
  <si>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</si>
  <si>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</si>
  <si>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</si>
  <si>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</si>
  <si>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</si>
  <si>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</si>
  <si>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</si>
  <si>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</si>
  <si>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</si>
  <si>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</si>
  <si>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</si>
  <si>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</si>
  <si>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</si>
  <si>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</si>
  <si>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</si>
  <si>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</si>
  <si>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</si>
  <si>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</si>
  <si>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</si>
  <si>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</si>
  <si>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</si>
  <si>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</si>
  <si>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</si>
  <si>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</si>
  <si>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</si>
  <si>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</si>
  <si>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</si>
  <si>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</si>
  <si>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</si>
  <si>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</si>
  <si>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</si>
  <si>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</si>
  <si>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</si>
  <si>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</si>
  <si>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</si>
  <si>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</si>
  <si>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</si>
  <si>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</si>
  <si>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</si>
  <si>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</si>
  <si>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</si>
  <si>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</si>
  <si>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</si>
  <si>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</si>
  <si>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</si>
  <si>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</si>
  <si>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</si>
  <si>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</si>
  <si>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</si>
  <si>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</si>
  <si>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</si>
  <si>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</si>
  <si>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</si>
  <si>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</si>
  <si>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</si>
  <si>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</si>
  <si>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</si>
  <si>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</si>
  <si>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</si>
  <si>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</si>
  <si>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</si>
  <si>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</si>
  <si>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</si>
  <si>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</si>
  <si>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</si>
  <si>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</si>
  <si>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</si>
  <si>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</si>
  <si>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</si>
  <si>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</si>
  <si>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</si>
  <si>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</si>
  <si>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</si>
  <si>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</si>
  <si>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</si>
  <si>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</si>
  <si>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</si>
  <si>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</si>
  <si>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</si>
  <si>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</si>
  <si>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</si>
  <si>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</si>
  <si>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</si>
  <si>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</si>
  <si>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</si>
  <si>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</si>
  <si>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</si>
  <si>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</si>
  <si>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</si>
  <si>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</si>
  <si>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</si>
  <si>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</si>
  <si>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</si>
  <si>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</si>
  <si>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</si>
  <si>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</si>
  <si>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</si>
  <si>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</si>
  <si>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</si>
  <si>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</si>
  <si>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</si>
  <si>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</si>
  <si>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</si>
  <si>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</si>
  <si>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</si>
  <si>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</si>
  <si>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</si>
  <si>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</si>
  <si>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</si>
  <si>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</si>
  <si>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</si>
  <si>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</si>
  <si>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</si>
  <si>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</si>
  <si>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</si>
  <si>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</si>
  <si>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</si>
  <si>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</si>
  <si>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</si>
  <si>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</si>
  <si>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</si>
  <si>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</si>
  <si>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</si>
  <si>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</si>
  <si>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</si>
  <si>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</si>
  <si>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</si>
  <si>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</si>
  <si>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</si>
  <si>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</si>
  <si>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</si>
  <si>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</si>
  <si>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</si>
  <si>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</si>
  <si>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</si>
  <si>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</si>
  <si>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</si>
  <si>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</si>
  <si>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</si>
  <si>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</si>
  <si>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</si>
  <si>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</si>
  <si>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</si>
  <si>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</si>
  <si>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</si>
  <si>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</si>
  <si>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</si>
  <si>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</si>
  <si>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</si>
  <si>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</si>
  <si>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</si>
  <si>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</si>
  <si>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</si>
  <si>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</si>
  <si>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</si>
  <si>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</si>
  <si>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</si>
  <si>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</si>
  <si>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</si>
  <si>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</si>
  <si>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</si>
  <si>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</si>
  <si>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</si>
  <si>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</si>
  <si>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</si>
  <si>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</si>
  <si>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</si>
  <si>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</si>
  <si>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</si>
  <si>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</si>
  <si>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</si>
  <si>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</si>
  <si>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</si>
  <si>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</si>
  <si>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</si>
  <si>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</si>
  <si>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</si>
  <si>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</si>
  <si>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</si>
  <si>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</si>
  <si>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</si>
  <si>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</si>
  <si>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</si>
  <si>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</si>
  <si>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</si>
  <si>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</si>
  <si>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</si>
  <si>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</si>
  <si>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</si>
  <si>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</si>
  <si>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</si>
  <si>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</si>
  <si>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</si>
  <si>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</si>
  <si>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</si>
  <si>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</si>
  <si>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</si>
  <si>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</si>
  <si>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</si>
  <si>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</si>
  <si>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</si>
  <si>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</si>
  <si>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</si>
  <si>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</si>
  <si>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</si>
  <si>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</si>
  <si>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</si>
  <si>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</si>
  <si>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</si>
  <si>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</si>
  <si>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</si>
  <si>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</si>
  <si>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</si>
  <si>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</si>
  <si>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</si>
  <si>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</si>
  <si>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</si>
  <si>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</si>
  <si>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</si>
  <si>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</si>
  <si>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</si>
  <si>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</si>
  <si>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</si>
  <si>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</si>
  <si>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</si>
  <si>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</si>
  <si>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</si>
  <si>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</si>
  <si>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</si>
  <si>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</si>
  <si>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</si>
  <si>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</si>
  <si>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</si>
  <si>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</si>
  <si>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</si>
  <si>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</si>
  <si>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</si>
  <si>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</si>
  <si>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</si>
  <si>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</si>
  <si>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</si>
  <si>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</si>
  <si>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</si>
  <si>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</si>
  <si>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</si>
  <si>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</si>
  <si>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</si>
  <si>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</si>
  <si>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</si>
  <si>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</si>
  <si>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</si>
  <si>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</si>
  <si>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</si>
  <si>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</si>
  <si>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</si>
  <si>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</si>
  <si>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</si>
  <si>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</si>
  <si>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</si>
  <si>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</si>
  <si>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</si>
  <si>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</si>
  <si>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</si>
  <si>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</si>
  <si>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</si>
  <si>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</si>
  <si>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</si>
  <si>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</si>
  <si>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</si>
  <si>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</si>
  <si>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</si>
  <si>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</si>
  <si>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</si>
  <si>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</si>
  <si>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</si>
  <si>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</si>
  <si>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</si>
  <si>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</si>
  <si>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</si>
  <si>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</si>
  <si>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</si>
  <si>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</si>
  <si>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</si>
  <si>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</si>
  <si>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</si>
  <si>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</si>
  <si>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</si>
  <si>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</si>
  <si>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</si>
  <si>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</si>
  <si>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</si>
  <si>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</si>
  <si>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</si>
  <si>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</si>
  <si>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</si>
  <si>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</si>
  <si>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</si>
  <si>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</si>
  <si>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</si>
  <si>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</si>
  <si>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</si>
  <si>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</si>
  <si>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</si>
  <si>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</si>
  <si>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</si>
  <si>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</si>
  <si>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</si>
  <si>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</si>
  <si>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</si>
  <si>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</si>
  <si>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</si>
  <si>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</si>
  <si>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</si>
  <si>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</si>
  <si>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</si>
  <si>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</si>
  <si>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</si>
  <si>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</si>
  <si>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</si>
  <si>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</si>
  <si>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</si>
  <si>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</si>
  <si>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</si>
  <si>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</si>
  <si>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</si>
  <si>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</si>
  <si>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</si>
  <si>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</si>
  <si>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</si>
  <si>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</si>
  <si>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</si>
  <si>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</si>
  <si>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</si>
  <si>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</si>
  <si>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</si>
  <si>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</si>
  <si>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</si>
  <si>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</si>
  <si>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</si>
  <si>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</si>
  <si>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</si>
  <si>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</si>
  <si>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</si>
  <si>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</si>
  <si>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</si>
  <si>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</si>
  <si>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</si>
  <si>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</si>
  <si>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</si>
  <si>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</si>
  <si>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</si>
  <si>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</si>
  <si>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</si>
  <si>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</si>
  <si>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</si>
  <si>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</si>
  <si>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</si>
  <si>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</si>
  <si>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</si>
  <si>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</si>
  <si>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</si>
  <si>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</si>
  <si>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</si>
  <si>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</si>
  <si>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</si>
  <si>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</si>
  <si>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</si>
  <si>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</si>
  <si>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</si>
  <si>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</si>
  <si>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</si>
  <si>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</si>
  <si>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</si>
  <si>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</si>
  <si>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</si>
  <si>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</si>
  <si>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</si>
  <si>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</si>
  <si>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</si>
  <si>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</si>
  <si>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</si>
  <si>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</si>
  <si>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</si>
  <si>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</si>
  <si>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</si>
  <si>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</si>
  <si>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</si>
  <si>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</si>
  <si>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</si>
  <si>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</si>
  <si>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</si>
  <si>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</si>
  <si>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</si>
  <si>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</si>
  <si>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</si>
  <si>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</si>
  <si>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</si>
  <si>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</si>
  <si>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</si>
  <si>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</si>
  <si>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</si>
  <si>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</si>
  <si>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</si>
  <si>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</si>
  <si>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</si>
  <si>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</si>
  <si>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</si>
  <si>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</si>
  <si>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</si>
  <si>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</si>
  <si>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</si>
  <si>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</si>
  <si>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</si>
  <si>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</si>
  <si>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</si>
  <si>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</si>
  <si>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</si>
  <si>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</si>
  <si>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</si>
  <si>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</si>
  <si>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</si>
  <si>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</si>
  <si>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</si>
  <si>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</si>
  <si>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</si>
  <si>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</si>
  <si>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</si>
  <si>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</si>
  <si>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</si>
  <si>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</si>
  <si>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</si>
  <si>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</si>
  <si>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</si>
  <si>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</si>
  <si>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</si>
  <si>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</si>
  <si>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</si>
  <si>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</si>
  <si>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</si>
  <si>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</si>
  <si>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</si>
  <si>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</si>
  <si>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</si>
  <si>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</si>
  <si>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</si>
  <si>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</si>
  <si>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</si>
  <si>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</si>
  <si>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</si>
  <si>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</si>
  <si>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</si>
  <si>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</si>
  <si>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</si>
  <si>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</si>
  <si>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</si>
  <si>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</si>
  <si>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</si>
  <si>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</si>
  <si>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</si>
  <si>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</si>
  <si>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</si>
  <si>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</si>
  <si>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</si>
  <si>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</si>
  <si>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</si>
  <si>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</si>
  <si>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</si>
  <si>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</si>
  <si>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</si>
  <si>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</si>
  <si>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</si>
  <si>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</si>
  <si>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</si>
  <si>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</si>
  <si>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</si>
  <si>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</si>
  <si>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</si>
  <si>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</si>
  <si>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</si>
  <si>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</si>
  <si>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</si>
  <si>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</si>
  <si>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</si>
  <si>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</si>
  <si>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</si>
  <si>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</si>
  <si>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</si>
  <si>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</si>
  <si>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</si>
  <si>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</si>
  <si>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</si>
  <si>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</si>
  <si>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</si>
  <si>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</si>
  <si>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</si>
  <si>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</si>
  <si>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</si>
  <si>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</si>
  <si>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</si>
  <si>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</si>
  <si>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</si>
  <si>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</si>
  <si>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</si>
  <si>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</si>
  <si>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</si>
  <si>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</si>
  <si>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</si>
  <si>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</si>
  <si>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</si>
  <si>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</si>
  <si>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</si>
  <si>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</si>
  <si>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</si>
  <si>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</si>
  <si>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</si>
  <si>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</si>
  <si>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</si>
  <si>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</si>
  <si>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</si>
  <si>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</si>
  <si>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</si>
  <si>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</si>
  <si>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</si>
  <si>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</si>
  <si>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</si>
  <si>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</si>
  <si>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</si>
  <si>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</si>
  <si>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</si>
  <si>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</si>
  <si>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</si>
  <si>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</si>
  <si>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</si>
  <si>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</si>
  <si>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</si>
  <si>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</si>
  <si>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</si>
  <si>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</si>
  <si>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</si>
  <si>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</si>
  <si>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</si>
  <si>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</si>
  <si>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</si>
  <si>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</si>
  <si>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</si>
  <si>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</si>
  <si>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</si>
  <si>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</si>
  <si>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</si>
  <si>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</si>
  <si>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</si>
  <si>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</si>
  <si>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</si>
  <si>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</si>
  <si>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</si>
  <si>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</si>
  <si>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</si>
  <si>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</si>
  <si>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</si>
  <si>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</si>
  <si>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</si>
  <si>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</si>
  <si>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</si>
  <si>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</si>
  <si>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</si>
  <si>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</si>
  <si>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</si>
  <si>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</si>
  <si>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</si>
  <si>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</si>
  <si>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</si>
  <si>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</si>
  <si>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</si>
  <si>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</si>
  <si>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</si>
  <si>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</si>
  <si>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</si>
  <si>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</si>
  <si>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</si>
  <si>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</si>
  <si>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</si>
  <si>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</si>
  <si>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</si>
  <si>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</si>
  <si>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</si>
  <si>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</si>
  <si>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</si>
  <si>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</si>
  <si>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</si>
  <si>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</si>
  <si>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</si>
  <si>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</si>
  <si>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</si>
  <si>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</si>
  <si>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</si>
  <si>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</si>
  <si>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</si>
  <si>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</si>
  <si>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</si>
  <si>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</si>
  <si>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</si>
  <si>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</si>
  <si>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</si>
  <si>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</si>
  <si>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</si>
  <si>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</si>
  <si>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</si>
  <si>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</si>
  <si>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</si>
  <si>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</si>
  <si>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</si>
  <si>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</si>
  <si>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</si>
  <si>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</si>
  <si>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</si>
  <si>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</si>
  <si>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</si>
  <si>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</si>
  <si>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</si>
  <si>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</si>
  <si>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</si>
  <si>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</si>
  <si>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</si>
  <si>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</si>
  <si>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</si>
  <si>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</si>
  <si>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</si>
  <si>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</si>
  <si>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</si>
  <si>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</si>
  <si>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</si>
  <si>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</si>
  <si>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</si>
  <si>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</si>
  <si>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</si>
  <si>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</si>
  <si>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</si>
  <si>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</si>
  <si>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</si>
  <si>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</si>
  <si>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</si>
  <si>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</si>
  <si>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</si>
  <si>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</si>
  <si>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</si>
  <si>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</si>
  <si>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</si>
  <si>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</si>
  <si>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</si>
  <si>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</si>
  <si>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</si>
  <si>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</si>
  <si>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</si>
  <si>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</si>
  <si>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</si>
  <si>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</si>
  <si>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</si>
  <si>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</si>
  <si>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</si>
  <si>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</si>
  <si>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</si>
  <si>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</si>
  <si>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</si>
  <si>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</si>
  <si>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</si>
  <si>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</si>
  <si>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</si>
  <si>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</si>
  <si>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</si>
  <si>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</si>
  <si>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</si>
  <si>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</si>
  <si>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</si>
  <si>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</si>
  <si>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</si>
  <si>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</si>
  <si>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</si>
  <si>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</si>
  <si>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</si>
  <si>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</si>
  <si>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</si>
  <si>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</si>
  <si>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</si>
  <si>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</si>
  <si>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</si>
  <si>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</si>
  <si>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</si>
  <si>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</si>
  <si>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</si>
  <si>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</si>
  <si>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</si>
  <si>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</si>
  <si>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</si>
  <si>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</si>
  <si>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</si>
  <si>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</si>
  <si>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</si>
  <si>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</si>
  <si>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</si>
  <si>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</si>
  <si>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</si>
  <si>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</si>
  <si>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</si>
  <si>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</si>
  <si>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</si>
  <si>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</si>
  <si>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</si>
  <si>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</si>
  <si>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</si>
  <si>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</si>
  <si>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</si>
  <si>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</si>
  <si>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</si>
  <si>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</si>
  <si>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</si>
  <si>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</si>
  <si>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</si>
  <si>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</si>
  <si>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</si>
  <si>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</si>
  <si>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</si>
  <si>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</si>
  <si>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</si>
  <si>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</si>
  <si>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</si>
  <si>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</si>
  <si>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</si>
  <si>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</si>
  <si>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</si>
  <si>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</si>
  <si>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</si>
  <si>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</si>
  <si>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</si>
  <si>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</si>
  <si>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</si>
  <si>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</si>
  <si>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</si>
  <si>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</si>
  <si>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</si>
  <si>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</si>
  <si>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</si>
  <si>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</si>
  <si>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</si>
  <si>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</si>
  <si>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</si>
  <si>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</si>
  <si>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</si>
  <si>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</si>
  <si>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</si>
  <si>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</si>
  <si>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</si>
  <si>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</si>
  <si>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</si>
  <si>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</si>
  <si>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</si>
  <si>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</si>
  <si>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</si>
  <si>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</si>
  <si>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</si>
  <si>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</si>
  <si>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</si>
  <si>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</si>
  <si>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</si>
  <si>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</si>
  <si>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</si>
  <si>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</si>
  <si>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</si>
  <si>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</si>
  <si>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</si>
  <si>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</si>
  <si>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</si>
  <si>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</si>
  <si>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</si>
  <si>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</si>
  <si>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</si>
  <si>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</si>
  <si>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</si>
  <si>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</si>
  <si>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</si>
  <si>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</si>
  <si>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</si>
  <si>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</si>
  <si>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</si>
  <si>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</si>
  <si>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</si>
  <si>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</si>
  <si>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</si>
  <si>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</si>
  <si>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</si>
  <si>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</si>
  <si>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</si>
  <si>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</si>
  <si>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</si>
  <si>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</si>
  <si>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</si>
  <si>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</si>
  <si>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</si>
  <si>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</si>
  <si>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</si>
  <si>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</si>
  <si>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</si>
  <si>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</si>
  <si>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</si>
  <si>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</si>
  <si>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</si>
  <si>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</si>
  <si>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</si>
  <si>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</si>
  <si>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</si>
  <si>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</si>
  <si>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</si>
  <si>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</si>
  <si>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</si>
  <si>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</si>
  <si>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</si>
  <si>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</si>
  <si>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</si>
  <si>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</si>
  <si>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</si>
  <si>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</si>
  <si>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</si>
  <si>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</si>
  <si>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</si>
  <si>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</si>
  <si>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</si>
  <si>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</si>
  <si>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</si>
  <si>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</si>
  <si>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</si>
  <si>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</si>
  <si>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</si>
  <si>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</si>
  <si>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</si>
  <si>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</si>
  <si>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</si>
  <si>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</si>
  <si>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</si>
  <si>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</si>
  <si>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</si>
  <si>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</si>
  <si>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</si>
  <si>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</si>
  <si>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</si>
  <si>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</si>
  <si>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</si>
  <si>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</si>
  <si>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</si>
  <si>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</si>
  <si>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</si>
  <si>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</si>
  <si>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</si>
  <si>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</si>
  <si>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</si>
  <si>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</si>
  <si>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</si>
  <si>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</si>
  <si>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</si>
  <si>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</si>
  <si>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</si>
  <si>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</si>
  <si>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</si>
  <si>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</si>
  <si>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</si>
  <si>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</si>
  <si>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</si>
  <si>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</si>
  <si>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</si>
  <si>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</si>
  <si>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</si>
  <si>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</si>
  <si>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</si>
  <si>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</si>
  <si>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</si>
  <si>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</si>
  <si>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</si>
  <si>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</si>
  <si>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</si>
  <si>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</si>
  <si>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</si>
  <si>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</si>
  <si>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</si>
  <si>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</si>
  <si>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</si>
  <si>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</si>
  <si>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</si>
  <si>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</si>
  <si>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</si>
  <si>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</si>
  <si>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</si>
  <si>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</si>
  <si>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</si>
  <si>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</si>
  <si>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</si>
  <si>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</si>
  <si>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</si>
  <si>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</si>
  <si>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</si>
  <si>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</si>
  <si>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</si>
  <si>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</si>
  <si>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</si>
  <si>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</si>
  <si>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</si>
  <si>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</si>
  <si>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</si>
  <si>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</si>
  <si>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</si>
  <si>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</si>
  <si>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</si>
  <si>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</si>
  <si>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</si>
  <si>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</si>
  <si>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</si>
  <si>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</si>
  <si>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</si>
  <si>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</si>
  <si>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</si>
  <si>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</si>
  <si>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</si>
  <si>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</si>
  <si>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</si>
  <si>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</si>
  <si>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</si>
  <si>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</si>
  <si>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</si>
  <si>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</si>
  <si>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</si>
  <si>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</si>
  <si>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</si>
  <si>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</si>
  <si>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</si>
  <si>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</si>
  <si>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</si>
  <si>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</si>
  <si>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</si>
  <si>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</si>
  <si>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</si>
  <si>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</si>
  <si>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</si>
  <si>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</si>
  <si>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</si>
  <si>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</si>
  <si>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</si>
  <si>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</si>
  <si>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</si>
  <si>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</si>
  <si>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</si>
  <si>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</si>
  <si>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</si>
  <si>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</si>
  <si>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</si>
  <si>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</si>
  <si>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</si>
  <si>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</si>
  <si>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</si>
  <si>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</si>
  <si>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</si>
  <si>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</si>
  <si>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</si>
  <si>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</si>
  <si>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</si>
  <si>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</si>
  <si>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</si>
  <si>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</si>
  <si>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</si>
  <si>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</si>
  <si>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</si>
  <si>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</si>
  <si>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</si>
  <si>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</si>
  <si>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</si>
  <si>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</si>
  <si>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</si>
  <si>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</si>
  <si>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</si>
  <si>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</si>
  <si>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</si>
  <si>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</si>
  <si>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</si>
  <si>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</si>
  <si>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</si>
  <si>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</si>
  <si>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</si>
  <si>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</si>
  <si>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</si>
  <si>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</si>
  <si>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</si>
  <si>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</si>
  <si>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</si>
  <si>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</si>
  <si>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</si>
  <si>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</si>
  <si>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</si>
  <si>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</si>
  <si>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</si>
  <si>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</si>
  <si>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</si>
  <si>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</si>
  <si>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</si>
  <si>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</si>
  <si>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</si>
  <si>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</si>
  <si>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</si>
  <si>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</si>
  <si>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</si>
  <si>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</si>
  <si>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</si>
  <si>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</si>
  <si>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</si>
  <si>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</si>
  <si>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</si>
  <si>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</si>
  <si>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</si>
  <si>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</si>
  <si>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</si>
  <si>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</si>
  <si>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</si>
  <si>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</si>
  <si>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</si>
  <si>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</si>
  <si>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</si>
  <si>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</si>
  <si>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</si>
  <si>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</si>
  <si>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</si>
  <si>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</si>
  <si>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</si>
  <si>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</si>
  <si>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</si>
  <si>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</si>
  <si>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</si>
  <si>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</si>
  <si>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</si>
  <si>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</si>
  <si>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</si>
  <si>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</si>
  <si>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</si>
  <si>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</si>
  <si>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</si>
  <si>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</si>
  <si>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</si>
  <si>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</si>
  <si>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</si>
  <si>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</si>
  <si>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</si>
  <si>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</si>
  <si>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</si>
  <si>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</si>
  <si>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</si>
  <si>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</si>
  <si>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</si>
  <si>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</si>
  <si>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</si>
  <si>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</si>
  <si>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</si>
  <si>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</si>
  <si>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</si>
  <si>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</si>
  <si>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</si>
  <si>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</si>
  <si>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</si>
  <si>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</si>
  <si>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</si>
  <si>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</si>
  <si>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</si>
  <si>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</si>
  <si>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</si>
  <si>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</si>
  <si>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</si>
  <si>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</si>
  <si>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</si>
  <si>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</si>
  <si>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</si>
  <si>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</si>
  <si>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</si>
  <si>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</si>
  <si>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</si>
  <si>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</si>
  <si>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</si>
  <si>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</si>
  <si>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</si>
  <si>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</si>
  <si>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</si>
  <si>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</si>
  <si>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</si>
  <si>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</si>
  <si>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</si>
  <si>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</si>
  <si>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</si>
  <si>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</si>
  <si>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</si>
  <si>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</si>
  <si>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</si>
  <si>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</si>
  <si>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</si>
  <si>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</si>
  <si>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</si>
  <si>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</si>
  <si>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</si>
  <si>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</si>
  <si>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</si>
  <si>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</si>
  <si>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</si>
  <si>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</si>
  <si>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</si>
  <si>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</si>
  <si>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</si>
  <si>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</si>
  <si>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</si>
  <si>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</si>
  <si>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</si>
  <si>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</si>
  <si>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</si>
  <si>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</si>
  <si>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</si>
  <si>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</si>
  <si>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</si>
  <si>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</si>
  <si>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</si>
  <si>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</si>
  <si>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</si>
  <si>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</si>
  <si>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</si>
  <si>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</si>
  <si>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</si>
  <si>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</si>
  <si>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</si>
  <si>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</si>
  <si>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</si>
  <si>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</si>
  <si>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</si>
  <si>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</si>
  <si>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</si>
  <si>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</si>
  <si>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</si>
  <si>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</si>
  <si>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</si>
  <si>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</si>
  <si>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</si>
  <si>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</si>
  <si>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</si>
  <si>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</si>
  <si>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</si>
  <si>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</si>
  <si>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</si>
  <si>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</si>
  <si>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</si>
  <si>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</si>
  <si>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</si>
  <si>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</si>
  <si>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</si>
  <si>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</si>
  <si>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</si>
  <si>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</si>
  <si>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</si>
  <si>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</si>
  <si>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</si>
  <si>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</si>
  <si>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</si>
  <si>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</si>
  <si>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</si>
  <si>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</si>
  <si>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</si>
  <si>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</si>
  <si>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</si>
  <si>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</si>
  <si>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</si>
  <si>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</si>
  <si>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</si>
  <si>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</si>
  <si>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</si>
  <si>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</si>
  <si>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</si>
  <si>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</si>
  <si>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</si>
  <si>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</si>
  <si>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</si>
  <si>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</si>
  <si>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</si>
  <si>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</si>
  <si>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</si>
  <si>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</si>
  <si>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</si>
  <si>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</si>
  <si>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</si>
  <si>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</si>
  <si>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</si>
  <si>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</si>
  <si>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</si>
  <si>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</si>
  <si>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</si>
  <si>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</si>
  <si>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</si>
  <si>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</si>
  <si>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</si>
  <si>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</si>
  <si>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</si>
  <si>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</si>
  <si>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</si>
  <si>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</si>
  <si>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</si>
  <si>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</si>
  <si>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</si>
  <si>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</si>
  <si>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</si>
  <si>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</si>
  <si>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</si>
  <si>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</si>
  <si>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</si>
  <si>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</si>
  <si>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</si>
  <si>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</si>
  <si>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</si>
  <si>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</si>
  <si>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</si>
  <si>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</si>
  <si>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</si>
  <si>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</si>
  <si>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</si>
  <si>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</si>
  <si>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</si>
  <si>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</si>
  <si>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</si>
  <si>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</si>
  <si>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</si>
  <si>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</si>
  <si>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</si>
  <si>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</si>
  <si>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</si>
  <si>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</si>
  <si>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</si>
  <si>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</si>
  <si>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</si>
  <si>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</si>
  <si>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</si>
  <si>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</si>
  <si>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</si>
  <si>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</si>
  <si>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</si>
  <si>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</si>
  <si>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</si>
  <si>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</si>
  <si>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</si>
  <si>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</si>
  <si>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</si>
  <si>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</si>
  <si>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</si>
  <si>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</si>
  <si>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</si>
  <si>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</si>
  <si>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</si>
  <si>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</si>
  <si>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</si>
  <si>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</si>
  <si>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</si>
  <si>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</si>
  <si>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</si>
  <si>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</si>
  <si>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</si>
  <si>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</si>
  <si>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</si>
  <si>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</si>
  <si>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</si>
  <si>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</si>
  <si>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</si>
  <si>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</si>
  <si>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</si>
  <si>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</si>
  <si>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</si>
  <si>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</si>
  <si>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</si>
  <si>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</si>
  <si>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</si>
  <si>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</si>
  <si>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</si>
  <si>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</si>
  <si>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</si>
  <si>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</si>
  <si>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</si>
  <si>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</si>
  <si>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</si>
  <si>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</si>
  <si>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</si>
  <si>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</si>
  <si>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</si>
  <si>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</si>
  <si>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</si>
  <si>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</si>
  <si>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</si>
  <si>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</si>
  <si>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</si>
  <si>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</si>
  <si>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</si>
  <si>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</si>
  <si>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</si>
  <si>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</si>
  <si>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</si>
  <si>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</si>
  <si>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</si>
  <si>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</si>
  <si>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</si>
  <si>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</si>
  <si>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</si>
  <si>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</si>
  <si>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</si>
  <si>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</si>
  <si>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</si>
  <si>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</si>
  <si>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</si>
  <si>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</si>
  <si>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</si>
  <si>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</si>
  <si>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</si>
  <si>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</si>
  <si>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</si>
  <si>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</si>
  <si>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</si>
  <si>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</si>
  <si>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</si>
  <si>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</si>
  <si>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</si>
  <si>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</si>
  <si>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</si>
  <si>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</si>
  <si>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</si>
  <si>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</si>
  <si>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</si>
  <si>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</si>
  <si>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</si>
  <si>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</si>
  <si>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</si>
  <si>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</si>
  <si>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</si>
  <si>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</si>
  <si>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</si>
  <si>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</si>
  <si>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</si>
  <si>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</si>
  <si>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</si>
  <si>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</si>
  <si>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</si>
  <si>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</si>
  <si>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</si>
  <si>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</si>
  <si>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</si>
  <si>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</si>
  <si>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</si>
  <si>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</si>
  <si>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</si>
  <si>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</si>
  <si>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</si>
  <si>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</si>
  <si>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</si>
  <si>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</si>
  <si>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</si>
  <si>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</si>
  <si>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</si>
  <si>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</si>
  <si>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</si>
  <si>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</si>
  <si>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</si>
  <si>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</si>
  <si>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</si>
  <si>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</si>
  <si>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</si>
  <si>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</si>
  <si>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</si>
  <si>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</si>
  <si>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</si>
  <si>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</si>
  <si>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</si>
  <si>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</si>
  <si>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</si>
  <si>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</si>
  <si>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</si>
  <si>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</si>
  <si>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</si>
  <si>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</si>
  <si>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</si>
  <si>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</si>
  <si>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</si>
  <si>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</si>
  <si>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</si>
  <si>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</si>
  <si>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</si>
  <si>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</si>
  <si>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</si>
  <si>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</si>
  <si>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</si>
  <si>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</si>
  <si>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</si>
  <si>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</si>
  <si>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</si>
  <si>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</si>
  <si>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</si>
  <si>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</si>
  <si>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</si>
  <si>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</si>
  <si>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</si>
  <si>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</si>
  <si>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</si>
  <si>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</si>
  <si>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</si>
  <si>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</si>
  <si>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</si>
  <si>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</si>
  <si>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</si>
  <si>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</si>
  <si>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</si>
  <si>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</si>
  <si>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</si>
  <si>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</si>
  <si>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</si>
  <si>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</si>
  <si>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</si>
  <si>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</si>
  <si>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</si>
  <si>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</si>
  <si>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</si>
  <si>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</si>
  <si>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</si>
  <si>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</si>
  <si>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</si>
  <si>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</si>
  <si>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</si>
  <si>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</si>
  <si>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</si>
  <si>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</si>
  <si>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</si>
  <si>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</si>
  <si>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</si>
  <si>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</si>
  <si>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</si>
  <si>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</si>
  <si>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</si>
  <si>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</si>
  <si>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</si>
  <si>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</si>
  <si>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</si>
  <si>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</si>
  <si>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</si>
  <si>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</si>
  <si>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</si>
  <si>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</si>
  <si>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</si>
  <si>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</si>
  <si>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</si>
  <si>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</si>
  <si>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</si>
  <si>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</si>
  <si>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</si>
  <si>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</si>
  <si>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</si>
  <si>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</si>
  <si>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</si>
  <si>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</si>
  <si>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</si>
  <si>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</si>
  <si>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</si>
  <si>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</si>
  <si>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</si>
  <si>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</si>
  <si>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</si>
  <si>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</si>
  <si>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</si>
  <si>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</si>
  <si>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</si>
  <si>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</si>
  <si>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</si>
  <si>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</si>
  <si>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</si>
  <si>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</si>
  <si>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</si>
  <si>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</si>
  <si>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</si>
  <si>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</si>
  <si>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</si>
  <si>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</si>
  <si>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</si>
  <si>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</si>
  <si>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</si>
  <si>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</si>
  <si>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</si>
  <si>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</si>
  <si>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</si>
  <si>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</si>
  <si>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</si>
  <si>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</si>
  <si>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</si>
  <si>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</si>
  <si>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</si>
  <si>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</si>
  <si>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</si>
  <si>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</si>
  <si>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</si>
  <si>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</si>
  <si>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</si>
  <si>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</si>
  <si>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</si>
  <si>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</si>
  <si>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</si>
  <si>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</si>
  <si>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</si>
  <si>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</si>
  <si>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</si>
  <si>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</si>
  <si>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</si>
  <si>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</si>
  <si>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</si>
  <si>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</si>
  <si>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</si>
  <si>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</si>
  <si>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</si>
  <si>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</si>
  <si>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</si>
  <si>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</si>
  <si>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</si>
  <si>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</si>
  <si>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</si>
  <si>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</si>
  <si>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</si>
  <si>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</si>
  <si>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</si>
  <si>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</si>
  <si>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</si>
  <si>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</si>
  <si>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</si>
  <si>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</si>
  <si>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</si>
  <si>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</si>
  <si>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</si>
  <si>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</si>
  <si>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</si>
  <si>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</si>
  <si>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</si>
  <si>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</si>
  <si>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</si>
  <si>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</si>
  <si>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</si>
  <si>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</si>
  <si>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</si>
  <si>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</si>
  <si>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</si>
  <si>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</si>
  <si>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</si>
  <si>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</si>
  <si>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</si>
  <si>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</si>
  <si>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</si>
  <si>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</si>
  <si>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</si>
  <si>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</si>
  <si>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</si>
  <si>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</si>
  <si>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</si>
  <si>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</si>
  <si>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</si>
  <si>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</si>
  <si>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</si>
  <si>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</si>
  <si>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</si>
  <si>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</si>
  <si>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</si>
  <si>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</si>
  <si>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</si>
  <si>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</si>
  <si>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</si>
  <si>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</si>
  <si>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</si>
  <si>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</si>
  <si>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</si>
  <si>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</si>
  <si>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</si>
  <si>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</si>
  <si>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</si>
  <si>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</si>
  <si>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</si>
  <si>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</si>
  <si>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</si>
  <si>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</si>
  <si>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</si>
  <si>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</si>
  <si>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</si>
  <si>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</si>
  <si>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</si>
  <si>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</si>
  <si>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</si>
  <si>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</si>
  <si>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</si>
  <si>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</si>
  <si>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</si>
  <si>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</si>
  <si>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</si>
  <si>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</si>
  <si>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</si>
  <si>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</si>
  <si>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</si>
  <si>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</si>
  <si>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</si>
  <si>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</si>
  <si>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</si>
  <si>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</si>
  <si>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</si>
  <si>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</si>
  <si>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</si>
  <si>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</si>
  <si>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</si>
  <si>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</si>
  <si>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</si>
  <si>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</si>
  <si>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</si>
  <si>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</si>
  <si>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</si>
  <si>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</si>
  <si>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</si>
  <si>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</si>
  <si>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</si>
  <si>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</si>
  <si>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</si>
  <si>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</si>
  <si>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</si>
  <si>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</si>
  <si>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</si>
  <si>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</si>
  <si>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</si>
  <si>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</si>
  <si>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</si>
  <si>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</si>
  <si>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</si>
  <si>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</si>
  <si>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</si>
  <si>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</si>
  <si>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</si>
  <si>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</si>
  <si>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</si>
  <si>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</si>
  <si>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</si>
  <si>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</si>
  <si>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</si>
  <si>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</si>
  <si>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</si>
  <si>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</si>
  <si>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</si>
  <si>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</si>
  <si>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</si>
  <si>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</si>
  <si>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</si>
  <si>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</si>
  <si>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</si>
  <si>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</si>
  <si>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</si>
  <si>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</si>
  <si>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</si>
  <si>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</si>
  <si>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</si>
  <si>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</si>
  <si>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</si>
  <si>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</si>
  <si>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</si>
  <si>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</si>
  <si>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</si>
  <si>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</si>
  <si>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</si>
  <si>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</si>
  <si>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</si>
  <si>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</si>
  <si>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</si>
  <si>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</si>
  <si>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</si>
  <si>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</si>
  <si>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</si>
  <si>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</si>
  <si>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</si>
  <si>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</si>
  <si>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</si>
  <si>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</si>
  <si>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</si>
  <si>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</si>
  <si>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</si>
  <si>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</si>
  <si>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</si>
  <si>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</si>
  <si>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</si>
  <si>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</si>
  <si>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</si>
  <si>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</si>
  <si>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</si>
  <si>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</si>
  <si>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</si>
  <si>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</si>
  <si>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</si>
  <si>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</si>
  <si>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</si>
  <si>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</si>
  <si>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</si>
  <si>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</si>
  <si>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</si>
  <si>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</si>
  <si>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</si>
  <si>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</si>
  <si>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</si>
  <si>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</si>
  <si>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</si>
  <si>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</si>
  <si>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</si>
  <si>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</si>
  <si>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</si>
  <si>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</si>
  <si>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</si>
  <si>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</si>
  <si>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</si>
  <si>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</si>
  <si>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</si>
  <si>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</si>
  <si>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</si>
  <si>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</si>
  <si>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</si>
  <si>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</si>
  <si>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</si>
  <si>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</si>
  <si>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</si>
  <si>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</si>
  <si>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</si>
  <si>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</si>
  <si>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</si>
  <si>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</si>
  <si>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</si>
  <si>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</si>
  <si>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</si>
  <si>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</si>
  <si>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</si>
  <si>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</si>
  <si>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</si>
  <si>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</si>
  <si>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</si>
  <si>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</si>
  <si>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</si>
  <si>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</si>
  <si>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</si>
  <si>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</si>
  <si>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</si>
  <si>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</si>
  <si>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</si>
  <si>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</si>
  <si>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</si>
  <si>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</si>
  <si>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</si>
  <si>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</si>
  <si>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</si>
  <si>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</si>
  <si>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</si>
  <si>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</si>
  <si>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</si>
  <si>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</si>
  <si>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</si>
  <si>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</si>
  <si>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</si>
  <si>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</si>
  <si>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</si>
  <si>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</si>
  <si>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</si>
  <si>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</si>
  <si>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</si>
  <si>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</si>
  <si>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</si>
  <si>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</si>
  <si>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</si>
  <si>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</si>
  <si>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</si>
  <si>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</si>
  <si>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</si>
  <si>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</si>
  <si>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</si>
  <si>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</si>
  <si>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</si>
  <si>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</si>
  <si>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</si>
  <si>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</si>
  <si>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</si>
  <si>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</si>
  <si>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</si>
  <si>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</si>
  <si>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</si>
  <si>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</si>
  <si>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</si>
  <si>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</si>
  <si>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</si>
  <si>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</si>
  <si>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</si>
  <si>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</si>
  <si>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</si>
  <si>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</si>
  <si>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</si>
  <si>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</si>
  <si>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</si>
  <si>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</si>
  <si>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</si>
  <si>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</si>
  <si>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</si>
  <si>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</si>
  <si>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</si>
  <si>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</si>
  <si>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</si>
  <si>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</si>
  <si>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</si>
  <si>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</si>
  <si>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</si>
  <si>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</si>
  <si>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</si>
  <si>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</si>
  <si>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</si>
  <si>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</si>
  <si>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</si>
  <si>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</si>
  <si>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</si>
  <si>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</si>
  <si>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</si>
  <si>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</si>
  <si>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</si>
  <si>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</si>
  <si>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</si>
  <si>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</si>
  <si>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</si>
  <si>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</si>
  <si>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</si>
  <si>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</si>
  <si>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</si>
  <si>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</si>
  <si>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</si>
  <si>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</si>
  <si>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</si>
  <si>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</si>
  <si>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</si>
  <si>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</si>
  <si>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</si>
  <si>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</si>
  <si>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</si>
  <si>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</si>
  <si>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</si>
  <si>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</si>
  <si>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</si>
  <si>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</si>
  <si>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</si>
  <si>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</si>
  <si>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</si>
  <si>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</si>
  <si>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</si>
  <si>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</si>
  <si>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</si>
  <si>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</si>
  <si>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</si>
  <si>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</si>
  <si>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</si>
  <si>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</si>
  <si>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</si>
  <si>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</si>
  <si>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</si>
  <si>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</si>
  <si>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</si>
  <si>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</si>
  <si>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</si>
  <si>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</si>
  <si>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</si>
  <si>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</si>
  <si>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</si>
  <si>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</si>
  <si>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</si>
  <si>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</si>
  <si>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</si>
  <si>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</si>
  <si>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</si>
  <si>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</si>
  <si>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</si>
  <si>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</si>
  <si>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</si>
  <si>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</si>
  <si>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</si>
  <si>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</si>
  <si>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</si>
  <si>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</si>
  <si>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</si>
  <si>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</si>
  <si>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</si>
  <si>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</si>
  <si>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</si>
  <si>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</si>
  <si>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</si>
  <si>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</si>
  <si>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</si>
  <si>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</si>
  <si>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</si>
  <si>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</si>
  <si>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</si>
  <si>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</si>
  <si>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</si>
  <si>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</si>
  <si>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</si>
  <si>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</si>
  <si>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</si>
  <si>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</si>
  <si>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</si>
  <si>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</si>
  <si>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</si>
  <si>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</si>
  <si>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</si>
  <si>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</si>
  <si>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</si>
  <si>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</si>
  <si>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</si>
  <si>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</si>
  <si>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</si>
  <si>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</si>
  <si>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</si>
  <si>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</si>
  <si>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</si>
  <si>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</si>
  <si>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</si>
  <si>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</si>
  <si>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</si>
  <si>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</si>
  <si>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</si>
  <si>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</si>
  <si>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</si>
  <si>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</si>
  <si>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</si>
  <si>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</si>
  <si>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</si>
  <si>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</si>
  <si>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</si>
  <si>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</si>
  <si>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</si>
  <si>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</si>
  <si>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</si>
  <si>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</si>
  <si>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</si>
  <si>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</si>
  <si>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</si>
  <si>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</si>
  <si>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</si>
  <si>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</si>
  <si>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</si>
  <si>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</si>
  <si>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</si>
  <si>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</si>
  <si>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</si>
  <si>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</si>
  <si>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</si>
  <si>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</si>
  <si>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</si>
  <si>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</si>
  <si>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</si>
  <si>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</si>
  <si>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</si>
  <si>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</si>
  <si>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</si>
  <si>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</si>
  <si>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</si>
  <si>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</si>
  <si>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</si>
  <si>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</si>
  <si>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</si>
  <si>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</si>
  <si>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</si>
  <si>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</si>
  <si>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</si>
  <si>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</si>
  <si>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</si>
  <si>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</si>
  <si>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</si>
  <si>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</si>
  <si>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</si>
  <si>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</si>
  <si>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</si>
  <si>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</si>
  <si>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</si>
  <si>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</si>
  <si>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</si>
  <si>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</si>
  <si>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</si>
  <si>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</si>
  <si>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</si>
  <si>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</si>
  <si>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</si>
  <si>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</si>
  <si>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</si>
  <si>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</si>
  <si>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</si>
  <si>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</si>
  <si>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</si>
  <si>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</si>
  <si>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</si>
  <si>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</si>
  <si>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</si>
  <si>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</si>
  <si>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</si>
  <si>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</si>
  <si>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</si>
  <si>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</si>
  <si>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</si>
  <si>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</si>
  <si>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</si>
  <si>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</si>
  <si>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</si>
  <si>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</si>
  <si>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</si>
  <si>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</si>
  <si>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</si>
  <si>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</si>
  <si>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</si>
  <si>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</si>
  <si>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</si>
  <si>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</si>
  <si>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</si>
  <si>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</si>
  <si>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</si>
  <si>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</si>
  <si>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</si>
  <si>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</si>
  <si>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</si>
  <si>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</si>
  <si>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</si>
  <si>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</si>
  <si>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</si>
  <si>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</si>
  <si>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</si>
  <si>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</si>
  <si>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</si>
  <si>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</si>
  <si>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</si>
  <si>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</si>
  <si>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</si>
  <si>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</si>
  <si>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</si>
  <si>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</si>
  <si>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</si>
  <si>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</si>
  <si>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</si>
  <si>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</si>
  <si>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</si>
  <si>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</si>
  <si>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</si>
  <si>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</si>
  <si>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</si>
  <si>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</si>
  <si>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</si>
  <si>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</si>
  <si>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</si>
  <si>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</si>
  <si>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</si>
  <si>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</si>
  <si>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</si>
  <si>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</si>
  <si>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</si>
  <si>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</si>
  <si>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</si>
  <si>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</si>
  <si>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</si>
  <si>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</si>
  <si>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</si>
  <si>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</si>
  <si>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</si>
  <si>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</si>
  <si>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</si>
  <si>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</si>
  <si>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</si>
  <si>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</si>
  <si>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</si>
  <si>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</si>
  <si>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</si>
  <si>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</si>
  <si>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</si>
  <si>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</si>
  <si>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</si>
  <si>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</si>
  <si>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</si>
  <si>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</si>
  <si>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</si>
  <si>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</si>
  <si>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</si>
  <si>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</si>
  <si>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</si>
  <si>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</si>
  <si>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</si>
  <si>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</si>
  <si>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</si>
  <si>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</si>
  <si>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</si>
  <si>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</si>
  <si>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</si>
  <si>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</si>
  <si>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</si>
  <si>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</si>
  <si>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</si>
  <si>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</si>
  <si>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</si>
  <si>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</si>
  <si>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</si>
  <si>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</si>
  <si>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</si>
  <si>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</si>
  <si>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</si>
  <si>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</si>
  <si>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</si>
  <si>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</si>
  <si>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</si>
  <si>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</si>
  <si>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</si>
  <si>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</si>
  <si>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</si>
  <si>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</si>
  <si>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</si>
  <si>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</si>
  <si>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</si>
  <si>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</si>
  <si>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</si>
  <si>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</si>
  <si>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</si>
  <si>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</si>
  <si>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</si>
  <si>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</si>
  <si>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</si>
  <si>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</si>
  <si>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</si>
  <si>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</si>
  <si>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</si>
  <si>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</si>
  <si>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</si>
  <si>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</si>
  <si>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</si>
  <si>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</si>
  <si>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</si>
  <si>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</si>
  <si>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</si>
  <si>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</si>
  <si>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</si>
  <si>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</si>
  <si>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</si>
  <si>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</si>
  <si>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</si>
  <si>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</si>
  <si>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</si>
  <si>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</si>
  <si>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</si>
  <si>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</si>
  <si>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</si>
  <si>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</si>
  <si>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</si>
  <si>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</si>
  <si>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</si>
  <si>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</si>
  <si>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</si>
  <si>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</si>
  <si>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</si>
  <si>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</si>
  <si>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</si>
  <si>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</si>
  <si>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</si>
  <si>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</si>
  <si>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</si>
  <si>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</si>
  <si>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</si>
  <si>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</si>
  <si>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</si>
  <si>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</si>
  <si>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</si>
  <si>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</si>
  <si>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</si>
  <si>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</si>
  <si>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</si>
  <si>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</si>
  <si>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</si>
  <si>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</si>
  <si>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</si>
  <si>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</si>
  <si>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</si>
  <si>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</si>
  <si>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</si>
  <si>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</si>
  <si>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</si>
  <si>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</si>
  <si>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</si>
  <si>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</si>
  <si>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</si>
  <si>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</si>
  <si>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</si>
  <si>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</si>
  <si>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</si>
  <si>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</si>
  <si>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</si>
  <si>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</si>
  <si>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</si>
  <si>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</si>
  <si>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</si>
  <si>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</si>
  <si>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</si>
  <si>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</si>
  <si>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</si>
  <si>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</si>
  <si>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</si>
  <si>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</si>
  <si>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</si>
  <si>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</si>
  <si>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</si>
  <si>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</si>
  <si>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</si>
  <si>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</si>
  <si>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</si>
  <si>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</si>
  <si>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</si>
  <si>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</si>
  <si>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</si>
  <si>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</si>
  <si>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</si>
  <si>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</si>
  <si>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</si>
  <si>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</si>
  <si>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</si>
  <si>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</si>
  <si>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</si>
  <si>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</si>
  <si>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</si>
  <si>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</si>
  <si>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</si>
  <si>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</si>
  <si>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</si>
  <si>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</si>
  <si>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</si>
  <si>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</si>
  <si>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</si>
  <si>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</si>
  <si>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</si>
  <si>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</si>
  <si>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</si>
  <si>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</si>
  <si>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</si>
  <si>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</si>
  <si>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</si>
  <si>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</si>
  <si>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</si>
  <si>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</si>
  <si>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</si>
  <si>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</si>
  <si>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</si>
  <si>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</si>
  <si>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</si>
  <si>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</si>
  <si>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</si>
  <si>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</si>
  <si>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</si>
  <si>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</si>
  <si>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</si>
  <si>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</si>
  <si>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</si>
  <si>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</si>
  <si>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</si>
  <si>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</si>
  <si>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</si>
  <si>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</si>
  <si>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</si>
  <si>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</si>
  <si>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</si>
  <si>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</si>
  <si>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</si>
  <si>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</si>
  <si>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</si>
  <si>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</si>
  <si>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</si>
  <si>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</si>
  <si>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</si>
  <si>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</si>
  <si>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</si>
  <si>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</si>
  <si>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</si>
  <si>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</si>
  <si>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</si>
  <si>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</si>
  <si>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</si>
  <si>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</si>
  <si>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</si>
  <si>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</si>
  <si>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</si>
  <si>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</si>
  <si>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</si>
  <si>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</si>
  <si>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</si>
  <si>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</si>
  <si>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</si>
  <si>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</si>
  <si>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</si>
  <si>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</si>
  <si>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</si>
  <si>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</si>
  <si>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</si>
  <si>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</si>
  <si>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</si>
  <si>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</si>
  <si>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</si>
  <si>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</si>
  <si>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</si>
  <si>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</si>
  <si>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</si>
  <si>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</si>
  <si>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</si>
  <si>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</si>
  <si>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</si>
  <si>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</si>
  <si>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</si>
  <si>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</si>
  <si>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</si>
  <si>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</si>
  <si>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</si>
  <si>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</si>
  <si>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</si>
  <si>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</si>
  <si>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</si>
  <si>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</si>
  <si>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</si>
  <si>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</si>
  <si>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</si>
  <si>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</si>
  <si>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</si>
  <si>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</si>
  <si>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</si>
  <si>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</si>
  <si>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</si>
  <si>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</si>
  <si>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</si>
  <si>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</si>
  <si>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</si>
  <si>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</si>
  <si>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</si>
  <si>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</si>
  <si>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</si>
  <si>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</si>
  <si>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</si>
  <si>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</si>
  <si>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</si>
  <si>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</si>
  <si>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</si>
  <si>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</si>
  <si>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</si>
  <si>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</si>
  <si>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</si>
  <si>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</si>
  <si>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</si>
  <si>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</si>
  <si>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</si>
  <si>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</si>
  <si>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</si>
  <si>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</si>
  <si>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</si>
  <si>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</si>
  <si>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</si>
  <si>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</si>
  <si>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</si>
  <si>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</si>
  <si>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</si>
  <si>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</si>
  <si>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</si>
  <si>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</si>
  <si>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</si>
  <si>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</si>
  <si>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</si>
  <si>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</si>
  <si>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</si>
  <si>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</si>
  <si>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</si>
  <si>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</si>
  <si>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</si>
  <si>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</si>
  <si>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</si>
  <si>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</si>
  <si>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</si>
  <si>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</si>
  <si>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</si>
  <si>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</si>
  <si>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</si>
  <si>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</si>
  <si>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</si>
  <si>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</si>
  <si>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</si>
  <si>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</si>
  <si>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</si>
  <si>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</si>
  <si>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</si>
  <si>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</si>
  <si>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</si>
  <si>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</si>
  <si>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</si>
  <si>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</si>
  <si>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</si>
  <si>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</si>
  <si>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</si>
  <si>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</si>
  <si>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</si>
  <si>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</si>
  <si>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</si>
  <si>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</si>
  <si>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</si>
  <si>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</si>
  <si>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</si>
  <si>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</si>
  <si>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</si>
  <si>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</si>
  <si>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</si>
  <si>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</si>
  <si>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</si>
  <si>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</si>
  <si>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</si>
  <si>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</si>
  <si>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</si>
  <si>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</si>
  <si>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</si>
  <si>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</si>
  <si>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</si>
  <si>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</si>
  <si>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</si>
  <si>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</si>
  <si>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</si>
  <si>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</si>
  <si>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</si>
  <si>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</si>
  <si>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</si>
  <si>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</si>
  <si>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</si>
  <si>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</si>
  <si>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</si>
  <si>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</si>
  <si>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</si>
  <si>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</si>
  <si>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</si>
  <si>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</si>
  <si>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</si>
  <si>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</si>
  <si>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</si>
  <si>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</si>
  <si>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</si>
  <si>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</si>
  <si>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</si>
  <si>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</si>
  <si>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</si>
  <si>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</si>
  <si>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</si>
  <si>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</si>
  <si>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</si>
  <si>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</si>
  <si>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</si>
  <si>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</si>
  <si>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</si>
  <si>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</si>
  <si>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</si>
  <si>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</si>
  <si>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</si>
  <si>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</si>
  <si>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</si>
  <si>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</si>
  <si>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</si>
  <si>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</si>
  <si>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</si>
  <si>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</si>
  <si>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</si>
  <si>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</si>
  <si>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</si>
  <si>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</si>
  <si>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</si>
  <si>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</si>
  <si>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</si>
  <si>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</si>
  <si>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</si>
  <si>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</si>
  <si>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</si>
  <si>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</si>
  <si>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</si>
  <si>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</si>
  <si>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</si>
  <si>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</si>
  <si>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</si>
  <si>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</si>
  <si>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</si>
  <si>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</si>
  <si>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</si>
  <si>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</si>
  <si>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</si>
  <si>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</si>
  <si>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</si>
  <si>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</si>
  <si>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</si>
  <si>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</si>
  <si>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</si>
  <si>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</si>
  <si>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</si>
  <si>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</si>
  <si>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</si>
  <si>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</si>
  <si>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</si>
  <si>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</si>
  <si>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</si>
  <si>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</si>
  <si>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</si>
  <si>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</si>
  <si>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</si>
  <si>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</si>
  <si>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</si>
  <si>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</si>
  <si>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</si>
  <si>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</si>
  <si>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</si>
  <si>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</si>
  <si>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</si>
  <si>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</si>
  <si>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</si>
  <si>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</si>
  <si>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</si>
  <si>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</si>
  <si>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</si>
  <si>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</si>
  <si>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</si>
  <si>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</si>
  <si>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</si>
  <si>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</si>
  <si>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</si>
  <si>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</si>
  <si>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</si>
  <si>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</si>
  <si>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</si>
  <si>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</si>
  <si>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</si>
  <si>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</si>
  <si>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</si>
  <si>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</si>
  <si>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</si>
  <si>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</si>
  <si>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</si>
  <si>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</si>
  <si>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</si>
  <si>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</si>
  <si>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</si>
  <si>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</si>
  <si>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</si>
  <si>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</si>
  <si>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</si>
  <si>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</si>
  <si>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</si>
  <si>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</si>
  <si>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</si>
  <si>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</si>
  <si>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</si>
  <si>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</si>
  <si>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</si>
  <si>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</si>
  <si>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</si>
  <si>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</si>
  <si>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</si>
  <si>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</si>
  <si>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</si>
  <si>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</si>
  <si>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</si>
  <si>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</si>
  <si>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</si>
  <si>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</si>
  <si>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</si>
  <si>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</si>
  <si>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</si>
  <si>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</si>
  <si>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</si>
  <si>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</si>
  <si>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</si>
  <si>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</si>
  <si>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</si>
  <si>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</si>
  <si>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</si>
  <si>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</si>
  <si>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</si>
  <si>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</si>
  <si>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</si>
  <si>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</si>
  <si>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</si>
  <si>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</si>
  <si>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</si>
  <si>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</si>
  <si>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</si>
  <si>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</si>
  <si>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</si>
  <si>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</si>
  <si>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</si>
  <si>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</si>
  <si>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</si>
  <si>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</si>
  <si>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</si>
  <si>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</si>
  <si>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</si>
  <si>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</si>
  <si>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</si>
  <si>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</si>
  <si>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</si>
  <si>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</si>
  <si>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</si>
  <si>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</si>
  <si>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</si>
  <si>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</si>
  <si>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</si>
  <si>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</si>
  <si>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</si>
  <si>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</si>
  <si>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</si>
  <si>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</si>
  <si>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</si>
  <si>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</si>
  <si>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</si>
  <si>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</si>
  <si>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</si>
  <si>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</si>
  <si>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</si>
  <si>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</si>
  <si>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</si>
  <si>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</si>
  <si>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</si>
  <si>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</si>
  <si>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</si>
  <si>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</si>
  <si>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</si>
  <si>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</si>
  <si>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</si>
  <si>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</si>
  <si>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</si>
  <si>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</si>
  <si>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</si>
  <si>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</si>
  <si>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</si>
  <si>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</si>
  <si>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</si>
  <si>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</si>
  <si>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</si>
  <si>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</si>
  <si>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</si>
  <si>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</si>
  <si>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</si>
  <si>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</si>
  <si>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</si>
  <si>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</si>
  <si>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</si>
  <si>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</si>
  <si>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</si>
  <si>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</si>
  <si>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</si>
  <si>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</si>
  <si>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</si>
  <si>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</si>
  <si>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</si>
  <si>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</si>
  <si>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</si>
  <si>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</si>
  <si>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</si>
  <si>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</si>
  <si>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</si>
  <si>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</si>
  <si>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</si>
  <si>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</si>
  <si>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</si>
  <si>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</si>
  <si>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</si>
  <si>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</si>
  <si>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</si>
  <si>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</si>
  <si>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</si>
  <si>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</si>
  <si>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</si>
  <si>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</si>
  <si>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</si>
  <si>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</si>
  <si>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</si>
  <si>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</si>
  <si>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</si>
  <si>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</si>
  <si>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</si>
  <si>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</si>
  <si>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</si>
  <si>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</si>
  <si>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</si>
  <si>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</si>
  <si>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</si>
  <si>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</si>
  <si>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</si>
  <si>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</si>
  <si>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</si>
  <si>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</si>
  <si>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</si>
  <si>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</si>
  <si>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</si>
  <si>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</si>
  <si>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</si>
  <si>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</si>
  <si>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</si>
  <si>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</si>
  <si>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</si>
  <si>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</si>
  <si>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</si>
  <si>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</si>
  <si>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</si>
  <si>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</si>
  <si>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</si>
  <si>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</si>
  <si>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</si>
  <si>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</si>
  <si>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</si>
  <si>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</si>
  <si>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</si>
  <si>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</si>
  <si>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</si>
  <si>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</si>
  <si>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</si>
  <si>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</si>
  <si>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</si>
  <si>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</si>
  <si>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</si>
  <si>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</si>
  <si>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</si>
  <si>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</si>
  <si>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</si>
  <si>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</si>
  <si>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</si>
  <si>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</si>
  <si>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</si>
  <si>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</si>
  <si>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</si>
  <si>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</si>
  <si>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</si>
  <si>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</si>
  <si>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</si>
  <si>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</si>
  <si>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</si>
  <si>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</si>
  <si>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</si>
  <si>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</si>
  <si>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</si>
  <si>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</si>
  <si>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</si>
  <si>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</si>
  <si>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</si>
  <si>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</si>
  <si>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</si>
  <si>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</si>
  <si>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</si>
  <si>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</si>
  <si>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</si>
  <si>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</si>
  <si>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</si>
  <si>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</si>
  <si>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</si>
  <si>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</si>
  <si>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</si>
  <si>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</si>
  <si>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</si>
  <si>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</si>
  <si>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</si>
  <si>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</si>
  <si>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</si>
  <si>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</si>
  <si>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</si>
  <si>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</si>
  <si>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</si>
  <si>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</si>
  <si>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</si>
  <si>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</si>
  <si>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</si>
  <si>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</si>
  <si>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</si>
  <si>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</si>
  <si>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</si>
  <si>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</si>
  <si>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</si>
  <si>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</si>
  <si>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</si>
  <si>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</si>
  <si>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</si>
  <si>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</si>
  <si>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</si>
  <si>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</si>
  <si>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</si>
  <si>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</si>
  <si>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</si>
  <si>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</si>
  <si>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</si>
  <si>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</si>
  <si>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</si>
  <si>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</si>
  <si>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</si>
  <si>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</si>
  <si>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</si>
  <si>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</si>
  <si>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</si>
  <si>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</si>
  <si>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</si>
  <si>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</si>
  <si>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</si>
  <si>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</si>
  <si>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</si>
  <si>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</si>
  <si>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</si>
  <si>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</si>
  <si>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</si>
  <si>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</si>
  <si>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</si>
  <si>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</si>
  <si>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</si>
  <si>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</si>
  <si>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</si>
  <si>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</si>
  <si>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</si>
  <si>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</si>
  <si>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</si>
  <si>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</si>
  <si>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</si>
  <si>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</si>
  <si>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</si>
  <si>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</si>
  <si>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</si>
  <si>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</si>
  <si>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</si>
  <si>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</si>
  <si>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</si>
  <si>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</si>
  <si>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</si>
  <si>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</si>
  <si>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</si>
  <si>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</si>
  <si>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</si>
  <si>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</si>
  <si>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</si>
  <si>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</si>
  <si>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</si>
  <si>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</si>
  <si>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</si>
  <si>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</si>
  <si>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</si>
  <si>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</si>
  <si>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</si>
  <si>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</si>
  <si>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</si>
  <si>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</si>
  <si>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</si>
  <si>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</si>
  <si>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</si>
  <si>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</si>
  <si>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</si>
  <si>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</si>
  <si>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</si>
  <si>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</si>
  <si>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</si>
  <si>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</si>
  <si>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</si>
  <si>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</si>
  <si>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</si>
  <si>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</si>
  <si>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</si>
  <si>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</si>
  <si>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</si>
  <si>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</si>
  <si>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</si>
  <si>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</si>
  <si>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</si>
  <si>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</si>
  <si>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</si>
  <si>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</si>
  <si>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</si>
  <si>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</si>
  <si>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</si>
  <si>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</si>
  <si>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</si>
  <si>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</si>
  <si>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</si>
  <si>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</si>
  <si>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</si>
  <si>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</si>
  <si>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</si>
  <si>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</si>
  <si>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</si>
  <si>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</si>
  <si>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</si>
  <si>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</si>
  <si>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</si>
  <si>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</si>
  <si>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</si>
  <si>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</si>
  <si>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</si>
  <si>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</si>
  <si>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</si>
  <si>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</si>
  <si>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</si>
  <si>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</si>
  <si>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</si>
  <si>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</si>
  <si>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</si>
  <si>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</si>
  <si>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</si>
  <si>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</si>
  <si>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</si>
  <si>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</si>
  <si>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</si>
  <si>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</si>
  <si>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</si>
  <si>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</si>
  <si>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</si>
  <si>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</si>
  <si>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</si>
  <si>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</si>
  <si>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</si>
  <si>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</si>
  <si>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</si>
  <si>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</si>
  <si>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</si>
  <si>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</si>
  <si>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</si>
  <si>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</si>
  <si>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</si>
  <si>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</si>
  <si>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</si>
  <si>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</si>
  <si>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</si>
  <si>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</si>
  <si>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</si>
  <si>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</si>
  <si>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</si>
  <si>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</si>
  <si>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</si>
  <si>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</si>
  <si>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</si>
  <si>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</si>
  <si>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</si>
  <si>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</si>
  <si>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</si>
  <si>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</si>
  <si>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</si>
  <si>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</si>
  <si>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</si>
  <si>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</si>
  <si>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</si>
  <si>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</si>
  <si>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</si>
  <si>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</si>
  <si>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</si>
  <si>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</si>
  <si>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</si>
  <si>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</si>
  <si>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</si>
  <si>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</si>
  <si>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</si>
  <si>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</si>
  <si>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</si>
  <si>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</si>
  <si>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</si>
  <si>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</si>
  <si>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</si>
  <si>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</si>
  <si>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</si>
  <si>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</si>
  <si>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</si>
  <si>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</si>
  <si>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</si>
  <si>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</si>
  <si>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</si>
  <si>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</si>
  <si>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</si>
  <si>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</si>
  <si>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</si>
  <si>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</si>
  <si>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</si>
  <si>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</si>
  <si>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</si>
  <si>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</si>
  <si>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</si>
  <si>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</si>
  <si>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</si>
  <si>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</si>
  <si>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</si>
  <si>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</si>
  <si>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</si>
  <si>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</si>
  <si>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</si>
  <si>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</si>
  <si>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</si>
  <si>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</si>
  <si>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</si>
  <si>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</si>
  <si>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</si>
  <si>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</si>
  <si>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</si>
  <si>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</si>
  <si>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</si>
  <si>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</si>
  <si>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</si>
  <si>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</si>
  <si>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</si>
  <si>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</si>
  <si>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</si>
  <si>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</si>
  <si>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</si>
  <si>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</si>
  <si>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</si>
  <si>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</si>
  <si>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</si>
  <si>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</si>
  <si>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</si>
  <si>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</si>
  <si>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</si>
  <si>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</si>
  <si>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</si>
  <si>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</si>
  <si>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</si>
  <si>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</si>
  <si>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</si>
  <si>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</si>
  <si>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</si>
  <si>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</si>
  <si>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</si>
  <si>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</si>
  <si>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</si>
  <si>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</si>
  <si>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</si>
  <si>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</si>
  <si>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</si>
  <si>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</si>
  <si>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</si>
  <si>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</si>
  <si>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</si>
  <si>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</si>
  <si>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</si>
  <si>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</si>
  <si>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</si>
  <si>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</si>
  <si>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</si>
  <si>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</si>
  <si>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</si>
  <si>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</si>
  <si>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</si>
  <si>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</si>
  <si>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</si>
  <si>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</si>
  <si>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</si>
  <si>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</si>
  <si>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</si>
  <si>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</si>
  <si>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</si>
  <si>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</si>
  <si>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</si>
  <si>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</si>
  <si>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</si>
  <si>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</si>
  <si>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</si>
  <si>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</si>
  <si>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</si>
  <si>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</si>
  <si>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</si>
  <si>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</si>
  <si>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</si>
  <si>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</si>
  <si>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</si>
  <si>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</si>
  <si>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</si>
  <si>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</si>
  <si>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</si>
  <si>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</si>
  <si>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</si>
  <si>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</si>
  <si>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</si>
  <si>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</si>
  <si>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</si>
  <si>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</si>
  <si>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</si>
  <si>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</si>
  <si>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</si>
  <si>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</si>
  <si>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</si>
  <si>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</si>
  <si>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</si>
  <si>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</si>
  <si>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</si>
  <si>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</si>
  <si>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</si>
  <si>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</si>
  <si>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</si>
  <si>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</si>
  <si>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</si>
  <si>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</si>
  <si>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</si>
  <si>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</si>
  <si>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</si>
  <si>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</si>
  <si>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</si>
  <si>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</si>
  <si>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</si>
  <si>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</si>
  <si>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</si>
  <si>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</si>
  <si>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</si>
  <si>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</si>
  <si>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</si>
  <si>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</si>
  <si>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</si>
  <si>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</si>
  <si>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</si>
  <si>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</si>
  <si>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</si>
  <si>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</si>
  <si>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</si>
  <si>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</si>
  <si>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</si>
  <si>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</si>
  <si>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</si>
  <si>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</si>
  <si>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</si>
  <si>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</si>
  <si>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</si>
  <si>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</si>
  <si>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</si>
  <si>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</si>
  <si>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</si>
  <si>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</si>
  <si>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</si>
  <si>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</si>
  <si>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</si>
  <si>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</si>
  <si>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</si>
  <si>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</si>
  <si>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</si>
  <si>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</si>
  <si>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</si>
  <si>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</si>
  <si>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</si>
  <si>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</si>
  <si>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</si>
  <si>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</si>
  <si>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</si>
  <si>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</si>
  <si>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</si>
  <si>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</si>
  <si>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</si>
  <si>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</si>
  <si>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</si>
  <si>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</si>
  <si>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</si>
  <si>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</si>
  <si>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</si>
  <si>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</si>
  <si>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</si>
  <si>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</si>
  <si>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</si>
  <si>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</si>
  <si>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</si>
  <si>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</si>
  <si>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</si>
  <si>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</si>
  <si>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</si>
  <si>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</si>
  <si>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</si>
  <si>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</si>
  <si>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</si>
  <si>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</si>
  <si>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</si>
  <si>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</si>
  <si>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</si>
  <si>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</si>
  <si>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</si>
  <si>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</si>
  <si>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</si>
  <si>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</si>
  <si>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</si>
  <si>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</si>
  <si>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</si>
  <si>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</si>
  <si>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</si>
  <si>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</si>
  <si>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</si>
  <si>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</si>
  <si>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</si>
  <si>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</si>
  <si>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</si>
  <si>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</si>
  <si>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</si>
  <si>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</si>
  <si>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</si>
  <si>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</si>
  <si>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</si>
  <si>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</si>
  <si>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</si>
  <si>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</si>
  <si>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</si>
  <si>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</si>
  <si>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</si>
  <si>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</si>
  <si>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</si>
  <si>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</si>
  <si>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</si>
  <si>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</si>
  <si>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</si>
  <si>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</si>
  <si>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</si>
  <si>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</si>
  <si>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</si>
  <si>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</si>
  <si>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</si>
  <si>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</si>
  <si>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</si>
  <si>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</si>
  <si>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</si>
  <si>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</si>
  <si>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</si>
  <si>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</si>
  <si>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</si>
  <si>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</si>
  <si>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</si>
  <si>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</si>
  <si>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</si>
  <si>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</si>
  <si>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</si>
  <si>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</si>
  <si>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</si>
  <si>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</si>
  <si>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</si>
  <si>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</si>
  <si>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</si>
  <si>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</si>
  <si>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</si>
  <si>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</si>
  <si>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</si>
  <si>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</si>
  <si>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</si>
  <si>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</si>
  <si>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</si>
  <si>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</si>
  <si>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</si>
  <si>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</si>
  <si>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</si>
  <si>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</si>
  <si>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</si>
  <si>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</si>
  <si>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</si>
  <si>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</si>
  <si>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</si>
  <si>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</si>
  <si>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</si>
  <si>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</si>
  <si>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</si>
  <si>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</si>
  <si>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</si>
  <si>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</si>
  <si>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</si>
  <si>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</si>
  <si>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</si>
  <si>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</si>
  <si>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</si>
  <si>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</si>
  <si>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</si>
  <si>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</si>
  <si>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</si>
  <si>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</si>
  <si>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</si>
  <si>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</si>
  <si>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</si>
  <si>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</si>
  <si>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</si>
  <si>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</si>
  <si>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</si>
  <si>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</si>
  <si>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</si>
  <si>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</si>
  <si>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</si>
  <si>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</si>
  <si>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</si>
  <si>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</si>
  <si>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</si>
  <si>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</si>
  <si>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</si>
  <si>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</si>
  <si>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</si>
  <si>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</si>
  <si>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</si>
  <si>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</si>
  <si>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</si>
  <si>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</si>
  <si>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</si>
  <si>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</si>
  <si>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</si>
  <si>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</si>
  <si>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</si>
  <si>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</si>
  <si>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</si>
  <si>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</si>
  <si>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</si>
  <si>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</si>
  <si>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</si>
  <si>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</si>
  <si>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</si>
  <si>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</si>
  <si>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</si>
  <si>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</si>
  <si>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</si>
  <si>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</si>
  <si>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</si>
  <si>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</si>
  <si>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</si>
  <si>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</si>
  <si>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</si>
  <si>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</si>
  <si>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</si>
  <si>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</si>
  <si>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</si>
  <si>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</si>
  <si>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</si>
  <si>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</si>
  <si>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</si>
  <si>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</si>
  <si>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</si>
  <si>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</si>
  <si>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</si>
  <si>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</si>
  <si>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</si>
  <si>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</si>
  <si>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</si>
  <si>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</si>
  <si>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</si>
  <si>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</si>
  <si>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</si>
  <si>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</si>
  <si>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</si>
  <si>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</si>
  <si>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</si>
  <si>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</si>
  <si>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</si>
  <si>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</si>
  <si>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</si>
  <si>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</si>
  <si>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</si>
  <si>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</si>
  <si>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</si>
  <si>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</si>
  <si>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</si>
  <si>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</si>
  <si>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</si>
  <si>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</si>
  <si>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</si>
  <si>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</si>
  <si>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</si>
  <si>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</si>
  <si>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</si>
  <si>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</si>
  <si>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</si>
  <si>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</si>
  <si>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</si>
  <si>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</si>
  <si>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</si>
  <si>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</si>
  <si>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</si>
  <si>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</si>
  <si>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</si>
  <si>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</si>
  <si>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</si>
  <si>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</si>
  <si>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</si>
  <si>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</si>
  <si>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</si>
  <si>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</si>
  <si>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</si>
  <si>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</si>
  <si>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</si>
  <si>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</si>
  <si>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</si>
  <si>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</si>
  <si>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</si>
  <si>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</si>
  <si>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</si>
  <si>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</si>
  <si>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</si>
  <si>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</si>
  <si>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</si>
  <si>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</si>
  <si>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</si>
  <si>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</si>
  <si>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</si>
  <si>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</si>
  <si>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</si>
  <si>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</si>
  <si>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</si>
  <si>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</si>
  <si>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</si>
  <si>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</si>
  <si>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</si>
  <si>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</si>
  <si>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</si>
  <si>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</si>
  <si>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</si>
  <si>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</si>
  <si>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</si>
  <si>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</si>
  <si>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</si>
  <si>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</si>
  <si>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</si>
  <si>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</si>
  <si>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</si>
  <si>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</si>
  <si>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</si>
  <si>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</si>
  <si>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</si>
  <si>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</si>
  <si>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</si>
  <si>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</si>
  <si>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</si>
  <si>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</si>
  <si>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</si>
  <si>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</si>
  <si>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</si>
  <si>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</si>
  <si>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</si>
  <si>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</si>
  <si>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</si>
  <si>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</si>
  <si>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</si>
  <si>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</si>
  <si>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</si>
  <si>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</si>
  <si>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</si>
  <si>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</si>
  <si>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</si>
  <si>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</si>
  <si>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</si>
  <si>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</si>
  <si>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</si>
  <si>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</si>
  <si>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</si>
  <si>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</si>
  <si>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</si>
  <si>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</si>
  <si>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</si>
  <si>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</si>
  <si>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</si>
  <si>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</si>
  <si>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</si>
  <si>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</si>
  <si>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</si>
  <si>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</si>
  <si>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</si>
  <si>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</si>
  <si>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</si>
  <si>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</si>
  <si>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</si>
  <si>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</si>
  <si>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</si>
  <si>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</si>
  <si>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</si>
  <si>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</si>
  <si>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</si>
  <si>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</si>
  <si>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</si>
  <si>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</si>
  <si>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</si>
  <si>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</si>
  <si>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</si>
  <si>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</si>
  <si>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</si>
  <si>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</si>
  <si>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</si>
  <si>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</si>
  <si>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</si>
  <si>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</si>
  <si>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</si>
  <si>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</si>
  <si>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</si>
  <si>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</si>
  <si>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</si>
  <si>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</si>
  <si>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</si>
  <si>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</si>
  <si>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</si>
  <si>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</si>
  <si>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</si>
  <si>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</si>
  <si>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</si>
  <si>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</si>
  <si>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</si>
  <si>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</si>
  <si>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</si>
  <si>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</si>
  <si>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</si>
  <si>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</si>
  <si>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</si>
  <si>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</si>
  <si>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</si>
  <si>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</si>
  <si>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</si>
  <si>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</si>
  <si>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</si>
  <si>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</si>
  <si>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</si>
  <si>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</si>
  <si>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</si>
  <si>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</si>
  <si>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</si>
  <si>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</si>
  <si>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</si>
  <si>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</si>
  <si>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</si>
  <si>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</si>
  <si>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</si>
  <si>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</si>
  <si>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</si>
  <si>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</si>
  <si>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</si>
  <si>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</si>
  <si>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</si>
  <si>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</si>
  <si>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</si>
  <si>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</si>
  <si>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</si>
  <si>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</si>
  <si>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</si>
  <si>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</si>
  <si>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</si>
  <si>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</si>
  <si>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</si>
  <si>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</si>
  <si>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</si>
  <si>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</si>
  <si>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</si>
  <si>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</si>
  <si>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</si>
  <si>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</si>
  <si>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</si>
  <si>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</si>
  <si>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</si>
  <si>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</si>
  <si>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</si>
  <si>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</si>
  <si>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</si>
  <si>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</si>
  <si>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</si>
  <si>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</si>
  <si>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</si>
  <si>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</si>
  <si>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</si>
  <si>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</si>
  <si>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</si>
  <si>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</si>
  <si>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</si>
  <si>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</si>
  <si>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</si>
  <si>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</si>
  <si>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</si>
  <si>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</si>
  <si>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</si>
  <si>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</si>
  <si>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</si>
  <si>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</si>
  <si>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</si>
  <si>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</si>
  <si>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</si>
  <si>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</si>
  <si>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</si>
  <si>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</si>
  <si>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</si>
  <si>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</si>
  <si>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</si>
  <si>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</si>
  <si>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</si>
  <si>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</si>
  <si>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</si>
  <si>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</si>
  <si>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</si>
  <si>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</si>
  <si>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</si>
  <si>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</si>
  <si>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</si>
  <si>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</si>
  <si>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</si>
  <si>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</si>
  <si>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</si>
  <si>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</si>
  <si>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</si>
  <si>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</si>
  <si>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</si>
  <si>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</si>
  <si>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</si>
  <si>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</si>
  <si>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</si>
  <si>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</si>
  <si>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</si>
  <si>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</si>
  <si>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</si>
  <si>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</si>
  <si>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</si>
  <si>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</si>
  <si>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</si>
  <si>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</si>
  <si>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</si>
  <si>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</si>
  <si>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</si>
  <si>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</si>
  <si>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</si>
  <si>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</si>
  <si>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</si>
  <si>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</si>
  <si>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</si>
  <si>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</si>
  <si>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</si>
  <si>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</si>
  <si>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</si>
  <si>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</si>
  <si>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</si>
  <si>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</si>
  <si>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</si>
  <si>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</si>
  <si>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</si>
  <si>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</si>
  <si>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</si>
  <si>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</si>
  <si>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</si>
  <si>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</si>
  <si>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</si>
  <si>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</si>
  <si>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</si>
  <si>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</si>
  <si>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</si>
  <si>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</si>
  <si>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</si>
  <si>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</si>
  <si>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</si>
  <si>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</si>
  <si>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</si>
  <si>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</si>
  <si>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</si>
  <si>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</si>
  <si>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</si>
  <si>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</si>
  <si>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</si>
  <si>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</si>
  <si>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</si>
  <si>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</si>
  <si>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</si>
  <si>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</si>
  <si>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</si>
  <si>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</si>
  <si>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</si>
  <si>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</si>
  <si>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</si>
  <si>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</si>
  <si>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</si>
  <si>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</si>
  <si>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</si>
  <si>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</si>
  <si>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</si>
  <si>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</si>
  <si>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</si>
  <si>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</si>
  <si>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</si>
  <si>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</si>
  <si>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</si>
  <si>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</si>
  <si>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</si>
  <si>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</si>
  <si>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</si>
  <si>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</si>
  <si>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</si>
  <si>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</si>
  <si>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</si>
  <si>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</si>
  <si>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</si>
  <si>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</si>
  <si>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</si>
  <si>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</si>
  <si>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</si>
  <si>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</si>
  <si>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</si>
  <si>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</si>
  <si>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</si>
  <si>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</si>
  <si>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</si>
  <si>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</si>
  <si>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</si>
  <si>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</si>
  <si>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</si>
  <si>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</si>
  <si>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</si>
  <si>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</si>
  <si>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</si>
  <si>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</si>
  <si>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</si>
  <si>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</si>
  <si>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</si>
  <si>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</si>
  <si>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</si>
  <si>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</si>
  <si>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</si>
  <si>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</si>
  <si>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</si>
  <si>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</si>
  <si>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</si>
  <si>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</si>
  <si>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</si>
  <si>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</si>
  <si>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</si>
  <si>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</si>
  <si>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</si>
  <si>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</si>
  <si>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</si>
  <si>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</si>
  <si>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</si>
  <si>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</si>
  <si>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</si>
  <si>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</si>
  <si>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</si>
  <si>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</si>
  <si>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</si>
  <si>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</si>
  <si>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</si>
  <si>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</si>
  <si>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</si>
  <si>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</si>
  <si>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</si>
  <si>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</si>
  <si>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</si>
  <si>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</si>
  <si>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</si>
  <si>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</si>
  <si>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</si>
  <si>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</si>
  <si>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</si>
  <si>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</si>
  <si>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</si>
  <si>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</si>
  <si>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</si>
  <si>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</si>
  <si>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</si>
  <si>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</si>
  <si>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</si>
  <si>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</si>
  <si>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</si>
  <si>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</si>
  <si>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</si>
  <si>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</si>
  <si>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</si>
  <si>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</si>
  <si>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</si>
  <si>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</si>
  <si>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</si>
  <si>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</si>
  <si>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</si>
  <si>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</si>
  <si>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</si>
  <si>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</si>
  <si>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</si>
  <si>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</si>
  <si>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</si>
  <si>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</si>
  <si>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</si>
  <si>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</si>
  <si>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</si>
  <si>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</si>
  <si>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</si>
  <si>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</si>
  <si>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</si>
  <si>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</si>
  <si>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</si>
  <si>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</si>
  <si>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</si>
  <si>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</si>
  <si>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</si>
  <si>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</si>
  <si>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</si>
  <si>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</si>
  <si>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</si>
  <si>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</si>
  <si>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</si>
  <si>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</si>
  <si>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</si>
  <si>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</si>
  <si>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</si>
  <si>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</si>
  <si>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</si>
  <si>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</si>
  <si>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</si>
  <si>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</si>
  <si>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</si>
  <si>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</si>
  <si>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</si>
  <si>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</si>
  <si>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</si>
  <si>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</si>
  <si>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</si>
  <si>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</si>
  <si>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</si>
  <si>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</si>
  <si>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</si>
  <si>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</si>
  <si>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</si>
  <si>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</si>
  <si>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</si>
  <si>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</si>
  <si>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</si>
  <si>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</si>
  <si>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</si>
  <si>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</si>
  <si>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</si>
  <si>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</si>
  <si>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</si>
  <si>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</si>
  <si>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</si>
  <si>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</si>
  <si>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</si>
  <si>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</si>
  <si>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</si>
  <si>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</si>
  <si>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</si>
  <si>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</si>
  <si>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</si>
  <si>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</si>
  <si>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</si>
  <si>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</si>
  <si>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</si>
  <si>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</si>
  <si>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</si>
  <si>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</si>
  <si>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</si>
  <si>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</si>
  <si>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</si>
  <si>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</si>
  <si>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</si>
  <si>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</si>
  <si>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</si>
  <si>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</si>
  <si>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</si>
  <si>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</si>
  <si>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</si>
  <si>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</si>
  <si>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</si>
  <si>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</si>
  <si>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</si>
  <si>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</si>
  <si>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</si>
  <si>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</si>
  <si>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</si>
  <si>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</si>
  <si>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</si>
  <si>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</si>
  <si>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</si>
  <si>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</si>
  <si>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</si>
  <si>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</si>
  <si>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</si>
  <si>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</si>
  <si>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</si>
  <si>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</si>
  <si>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</si>
  <si>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</si>
  <si>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</si>
  <si>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</si>
  <si>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</si>
  <si>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</si>
  <si>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</si>
  <si>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</si>
  <si>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</si>
  <si>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</si>
  <si>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</si>
  <si>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</si>
  <si>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</si>
  <si>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</si>
  <si>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</si>
  <si>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</si>
  <si>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</si>
  <si>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</si>
  <si>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</si>
  <si>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</si>
  <si>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</si>
  <si>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</si>
  <si>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</si>
  <si>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</si>
  <si>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</si>
  <si>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</si>
  <si>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</si>
  <si>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</si>
  <si>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</si>
  <si>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</si>
  <si>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</si>
  <si>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</si>
  <si>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</si>
  <si>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</si>
  <si>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</si>
  <si>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</si>
  <si>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</si>
  <si>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</si>
  <si>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</si>
  <si>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</si>
  <si>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</si>
  <si>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</si>
  <si>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</si>
  <si>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</si>
  <si>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</si>
  <si>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</si>
  <si>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</si>
  <si>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</si>
  <si>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</si>
  <si>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</si>
  <si>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</si>
  <si>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</si>
  <si>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</si>
  <si>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</si>
  <si>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</si>
  <si>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</si>
  <si>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</si>
  <si>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</si>
  <si>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</si>
  <si>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</si>
  <si>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</si>
  <si>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</si>
  <si>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</si>
  <si>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</si>
  <si>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</si>
  <si>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</si>
  <si>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</si>
  <si>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</si>
  <si>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</si>
  <si>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</si>
  <si>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</si>
  <si>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</si>
  <si>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</si>
  <si>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</si>
  <si>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</si>
  <si>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</si>
  <si>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</si>
  <si>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</si>
  <si>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</si>
  <si>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</si>
  <si>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</si>
  <si>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</si>
  <si>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</si>
  <si>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</si>
  <si>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</si>
  <si>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</si>
  <si>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</si>
  <si>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</si>
  <si>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</si>
  <si>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</si>
  <si>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</si>
  <si>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</si>
  <si>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</si>
  <si>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</si>
  <si>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</si>
  <si>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</si>
  <si>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</si>
  <si>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</si>
  <si>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</si>
  <si>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</si>
  <si>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</si>
  <si>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</si>
  <si>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</si>
  <si>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</si>
  <si>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</si>
  <si>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</si>
  <si>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</si>
  <si>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</si>
  <si>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</si>
  <si>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</si>
  <si>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</si>
  <si>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</si>
  <si>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</si>
  <si>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</si>
  <si>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</si>
  <si>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</si>
  <si>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</si>
  <si>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</si>
  <si>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</si>
  <si>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</si>
  <si>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</si>
  <si>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</si>
  <si>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</si>
  <si>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</si>
  <si>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</si>
  <si>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</si>
  <si>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</si>
  <si>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</si>
  <si>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</si>
  <si>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</si>
  <si>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</si>
  <si>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</si>
  <si>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</si>
  <si>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</si>
  <si>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</si>
  <si>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</si>
  <si>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</si>
  <si>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</si>
  <si>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</si>
  <si>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</si>
  <si>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</si>
  <si>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</si>
  <si>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</si>
  <si>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</si>
  <si>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</si>
  <si>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</si>
  <si>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</si>
  <si>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</si>
  <si>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</si>
  <si>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</si>
  <si>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</si>
  <si>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</si>
  <si>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</si>
  <si>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</si>
  <si>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</si>
  <si>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</si>
  <si>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</si>
  <si>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</si>
  <si>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</si>
  <si>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</si>
  <si>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</si>
  <si>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</si>
  <si>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</si>
  <si>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</si>
  <si>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</si>
  <si>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</si>
  <si>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</si>
  <si>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</si>
  <si>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</si>
  <si>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</si>
  <si>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</si>
  <si>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</si>
  <si>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</si>
  <si>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</si>
  <si>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</si>
  <si>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</si>
  <si>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</si>
  <si>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</si>
  <si>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</si>
  <si>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</si>
  <si>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</si>
  <si>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</si>
  <si>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</si>
  <si>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</si>
  <si>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</si>
  <si>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</si>
  <si>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</si>
  <si>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</si>
  <si>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</si>
  <si>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</si>
  <si>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</si>
  <si>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</si>
  <si>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</si>
  <si>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</si>
  <si>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</si>
  <si>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</si>
  <si>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</si>
  <si>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</si>
  <si>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</si>
  <si>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</si>
  <si>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</si>
  <si>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</si>
  <si>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</si>
  <si>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</si>
  <si>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</si>
  <si>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</si>
  <si>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</si>
  <si>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</si>
  <si>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</si>
  <si>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</si>
  <si>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</si>
  <si>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</si>
  <si>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</si>
  <si>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</si>
  <si>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</si>
  <si>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</si>
  <si>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</si>
  <si>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</si>
  <si>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</si>
  <si>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</si>
  <si>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</si>
  <si>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</si>
  <si>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</si>
  <si>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</si>
  <si>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</si>
  <si>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</si>
  <si>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</si>
  <si>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</si>
  <si>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</si>
  <si>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</si>
  <si>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</si>
  <si>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</si>
  <si>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</si>
  <si>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</si>
  <si>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</si>
  <si>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</si>
  <si>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</si>
  <si>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</si>
  <si>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</si>
  <si>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</si>
  <si>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</si>
  <si>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</si>
  <si>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</si>
  <si>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</si>
  <si>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</si>
  <si>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</si>
  <si>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</si>
  <si>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</si>
  <si>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</si>
  <si>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</si>
  <si>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</si>
  <si>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</si>
  <si>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</si>
  <si>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</si>
  <si>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</si>
  <si>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</si>
  <si>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</si>
  <si>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</si>
  <si>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</si>
  <si>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</si>
  <si>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</si>
  <si>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</si>
  <si>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</si>
  <si>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</si>
  <si>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</si>
  <si>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</si>
  <si>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</si>
  <si>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</si>
  <si>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</si>
  <si>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</si>
  <si>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</si>
  <si>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</si>
  <si>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</si>
  <si>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</si>
  <si>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</si>
  <si>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</si>
  <si>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</si>
  <si>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</si>
  <si>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</si>
  <si>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</si>
  <si>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</si>
  <si>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</si>
  <si>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</si>
  <si>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</si>
  <si>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</si>
  <si>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</si>
  <si>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</si>
  <si>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</si>
  <si>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</si>
  <si>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</si>
  <si>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</si>
  <si>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</si>
  <si>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</si>
  <si>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</si>
  <si>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</si>
  <si>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</si>
  <si>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</si>
  <si>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</si>
  <si>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</si>
  <si>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</si>
  <si>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</si>
  <si>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</si>
  <si>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</si>
  <si>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</si>
  <si>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</si>
  <si>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</si>
  <si>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</si>
  <si>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</si>
  <si>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</si>
  <si>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</si>
  <si>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</si>
  <si>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</si>
  <si>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</si>
  <si>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</si>
  <si>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</si>
  <si>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</si>
  <si>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</si>
  <si>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</si>
  <si>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</si>
  <si>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</si>
  <si>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</si>
  <si>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</si>
  <si>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</si>
  <si>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</si>
  <si>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</si>
  <si>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</si>
  <si>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</si>
  <si>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</si>
  <si>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</si>
  <si>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</si>
  <si>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</si>
  <si>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</si>
  <si>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</si>
  <si>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</si>
  <si>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</si>
  <si>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</si>
  <si>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</si>
  <si>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</si>
  <si>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</si>
  <si>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</si>
  <si>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</si>
  <si>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</si>
  <si>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</si>
  <si>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</si>
  <si>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</si>
  <si>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</si>
  <si>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</si>
  <si>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</si>
  <si>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</si>
  <si>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</si>
  <si>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</si>
  <si>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</si>
  <si>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</si>
  <si>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</si>
  <si>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</si>
  <si>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</si>
  <si>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</si>
  <si>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</si>
  <si>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</si>
  <si>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</si>
  <si>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</si>
  <si>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</si>
  <si>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</si>
  <si>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</si>
  <si>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</si>
  <si>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</si>
  <si>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</si>
  <si>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</si>
  <si>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</si>
  <si>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</si>
  <si>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</si>
  <si>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</si>
  <si>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</si>
  <si>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</si>
  <si>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</si>
  <si>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</si>
  <si>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</si>
  <si>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</si>
  <si>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</si>
  <si>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</si>
  <si>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</si>
  <si>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</si>
  <si>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</si>
  <si>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</si>
  <si>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</si>
  <si>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</si>
  <si>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</si>
  <si>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</si>
  <si>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</si>
  <si>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</si>
  <si>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</si>
  <si>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</si>
  <si>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</si>
  <si>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</si>
  <si>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</si>
  <si>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</si>
  <si>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</si>
  <si>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</si>
  <si>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</si>
  <si>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</si>
  <si>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</si>
  <si>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</si>
  <si>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</si>
  <si>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</si>
  <si>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</si>
  <si>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</si>
  <si>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</si>
  <si>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</si>
  <si>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</si>
  <si>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</si>
  <si>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</si>
  <si>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</si>
  <si>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</si>
  <si>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</si>
  <si>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</si>
  <si>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</si>
  <si>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</si>
  <si>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</si>
  <si>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</si>
  <si>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</si>
  <si>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</si>
  <si>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</si>
  <si>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</si>
  <si>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</si>
  <si>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</si>
  <si>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</si>
  <si>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</si>
  <si>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</si>
  <si>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</si>
  <si>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</si>
  <si>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</si>
  <si>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</si>
  <si>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</si>
  <si>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</si>
  <si>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</si>
  <si>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</si>
  <si>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</si>
  <si>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</si>
  <si>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</si>
  <si>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</si>
  <si>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</si>
  <si>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</si>
  <si>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</si>
  <si>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</si>
  <si>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</si>
  <si>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</si>
  <si>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</si>
  <si>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</si>
  <si>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</si>
  <si>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</si>
  <si>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</si>
  <si>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</si>
  <si>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</si>
  <si>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</si>
  <si>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</si>
  <si>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</si>
  <si>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</si>
  <si>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</si>
  <si>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</si>
  <si>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</si>
  <si>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</si>
  <si>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</si>
  <si>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</si>
  <si>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</si>
  <si>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</si>
  <si>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</si>
  <si>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</si>
  <si>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</si>
  <si>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</si>
  <si>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</si>
  <si>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</si>
  <si>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</si>
  <si>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</si>
  <si>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</si>
  <si>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</si>
  <si>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</si>
  <si>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</si>
  <si>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</si>
  <si>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</si>
  <si>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</si>
  <si>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</si>
  <si>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</si>
  <si>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</si>
  <si>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</si>
  <si>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</si>
  <si>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</si>
  <si>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</si>
  <si>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</si>
  <si>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</si>
  <si>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</si>
  <si>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</si>
  <si>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</si>
  <si>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</si>
  <si>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</si>
  <si>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</si>
  <si>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</si>
  <si>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</si>
  <si>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</si>
  <si>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</si>
  <si>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</si>
  <si>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</si>
  <si>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</si>
  <si>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</si>
  <si>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</si>
  <si>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</si>
  <si>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</si>
  <si>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</si>
  <si>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</si>
  <si>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</si>
  <si>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</si>
  <si>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</si>
  <si>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</si>
  <si>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</si>
  <si>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</si>
  <si>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</si>
  <si>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</si>
  <si>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</si>
  <si>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</si>
  <si>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</si>
  <si>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</si>
  <si>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</si>
  <si>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</si>
  <si>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</si>
  <si>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</si>
  <si>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</si>
  <si>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</si>
  <si>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</si>
  <si>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</si>
  <si>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</si>
  <si>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</si>
  <si>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</si>
  <si>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</si>
  <si>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</si>
  <si>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</si>
  <si>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</si>
  <si>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</si>
  <si>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</si>
  <si>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</si>
  <si>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</si>
  <si>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</si>
  <si>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</si>
  <si>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</si>
  <si>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</si>
  <si>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</si>
  <si>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</si>
  <si>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</si>
  <si>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</si>
  <si>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</si>
  <si>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</si>
  <si>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</si>
  <si>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</si>
  <si>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</si>
  <si>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</si>
  <si>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</si>
  <si>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</si>
  <si>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</si>
  <si>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</si>
  <si>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</si>
  <si>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</si>
  <si>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</si>
  <si>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</si>
  <si>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</si>
  <si>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</si>
  <si>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</si>
  <si>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</si>
  <si>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</si>
  <si>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</si>
  <si>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</si>
  <si>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</si>
  <si>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</si>
  <si>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</si>
  <si>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</si>
  <si>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</si>
  <si>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</si>
  <si>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</si>
  <si>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</si>
  <si>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</si>
  <si>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</si>
  <si>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</si>
  <si>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</si>
  <si>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</si>
  <si>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</si>
  <si>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</si>
  <si>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</si>
  <si>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</si>
  <si>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</si>
  <si>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</si>
  <si>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</si>
  <si>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</si>
  <si>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</si>
  <si>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</si>
  <si>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</si>
  <si>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</si>
  <si>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</si>
  <si>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</si>
  <si>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</si>
  <si>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</si>
  <si>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</si>
  <si>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</si>
  <si>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</si>
  <si>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</si>
  <si>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</si>
  <si>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</si>
  <si>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</si>
  <si>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</si>
  <si>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</si>
  <si>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</si>
  <si>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</si>
  <si>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</si>
  <si>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</si>
  <si>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</si>
  <si>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</si>
  <si>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</si>
  <si>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</si>
  <si>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</si>
  <si>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</si>
  <si>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</si>
  <si>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</si>
  <si>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</si>
  <si>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</si>
  <si>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</si>
  <si>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</si>
  <si>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</si>
  <si>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</si>
  <si>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</si>
  <si>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</si>
  <si>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</si>
  <si>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</si>
  <si>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</si>
  <si>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</si>
  <si>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</si>
  <si>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</si>
  <si>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</si>
  <si>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</si>
  <si>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</si>
  <si>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</si>
  <si>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</si>
  <si>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</si>
  <si>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</si>
  <si>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</si>
  <si>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</si>
  <si>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</si>
  <si>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</si>
  <si>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</si>
  <si>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</si>
  <si>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</si>
  <si>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</si>
  <si>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</si>
  <si>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</si>
  <si>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</si>
  <si>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</si>
  <si>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</si>
  <si>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</si>
  <si>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</si>
  <si>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</si>
  <si>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</si>
  <si>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</si>
  <si>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</si>
  <si>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</si>
  <si>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</si>
  <si>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</si>
  <si>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</si>
  <si>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</si>
  <si>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</si>
  <si>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</si>
  <si>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</si>
  <si>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</si>
  <si>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</si>
  <si>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</si>
  <si>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</si>
  <si>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</si>
  <si>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</si>
  <si>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</si>
  <si>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</si>
  <si>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</si>
  <si>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</si>
  <si>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</si>
  <si>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</si>
  <si>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</si>
  <si>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</si>
  <si>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</si>
  <si>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</si>
  <si>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</si>
  <si>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</si>
  <si>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</si>
  <si>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</si>
  <si>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</si>
  <si>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</si>
  <si>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</si>
  <si>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</si>
  <si>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</si>
  <si>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</si>
  <si>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</si>
  <si>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</si>
  <si>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</si>
  <si>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</si>
  <si>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</si>
  <si>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</si>
  <si>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</si>
  <si>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</si>
  <si>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</si>
  <si>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</si>
  <si>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</si>
  <si>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</si>
  <si>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</si>
  <si>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</si>
  <si>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</si>
  <si>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</si>
  <si>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</si>
  <si>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</si>
  <si>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</si>
  <si>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</si>
  <si>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</si>
  <si>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</si>
  <si>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</si>
  <si>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</si>
  <si>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</si>
  <si>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</si>
  <si>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</si>
  <si>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</si>
  <si>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</si>
  <si>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</si>
  <si>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</si>
  <si>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</si>
  <si>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</si>
  <si>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</si>
  <si>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</si>
  <si>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</si>
  <si>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</si>
  <si>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</si>
  <si>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</si>
  <si>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</si>
  <si>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</si>
  <si>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</si>
  <si>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</si>
  <si>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</si>
  <si>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</si>
  <si>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</si>
  <si>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</si>
  <si>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</si>
  <si>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</si>
  <si>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</si>
  <si>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</si>
  <si>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</si>
  <si>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</si>
  <si>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</si>
  <si>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</si>
  <si>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</si>
  <si>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</si>
  <si>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</si>
  <si>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</si>
  <si>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</si>
  <si>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</si>
  <si>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</si>
  <si>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</si>
  <si>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</si>
  <si>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</si>
  <si>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</si>
  <si>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</si>
  <si>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</si>
  <si>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</si>
  <si>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</si>
  <si>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</si>
  <si>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</si>
  <si>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</si>
  <si>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</si>
  <si>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</si>
  <si>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</si>
  <si>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</si>
  <si>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</si>
  <si>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</si>
  <si>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</si>
  <si>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</si>
  <si>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</si>
  <si>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</si>
  <si>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</si>
  <si>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</si>
  <si>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</si>
  <si>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</si>
  <si>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</si>
  <si>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</si>
  <si>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</si>
  <si>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</si>
  <si>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</si>
  <si>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</si>
  <si>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</si>
  <si>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</si>
  <si>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</si>
  <si>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</si>
  <si>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</si>
  <si>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</si>
  <si>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</si>
  <si>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</si>
  <si>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</si>
  <si>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</si>
  <si>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</si>
  <si>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</si>
  <si>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</si>
  <si>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</si>
  <si>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</si>
  <si>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</si>
  <si>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</si>
  <si>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</si>
  <si>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</si>
  <si>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</si>
  <si>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</si>
  <si>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</si>
  <si>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</si>
  <si>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</si>
  <si>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</si>
  <si>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</si>
  <si>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</si>
  <si>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</si>
  <si>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</si>
  <si>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</si>
  <si>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</si>
  <si>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</si>
  <si>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</si>
  <si>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</si>
  <si>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</si>
  <si>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</si>
  <si>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</si>
  <si>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</si>
  <si>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</si>
  <si>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</si>
  <si>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</si>
  <si>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</si>
  <si>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</si>
  <si>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</si>
  <si>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</si>
  <si>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</si>
  <si>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</si>
  <si>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</si>
  <si>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</si>
  <si>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</si>
  <si>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</si>
  <si>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</si>
  <si>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</si>
  <si>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</si>
  <si>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</si>
  <si>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</si>
  <si>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</si>
  <si>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</si>
  <si>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</si>
  <si>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</si>
  <si>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</si>
  <si>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</si>
  <si>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</si>
  <si>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</si>
  <si>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</si>
  <si>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</si>
  <si>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</si>
  <si>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</si>
  <si>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</si>
  <si>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</si>
  <si>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</si>
  <si>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</si>
  <si>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</si>
  <si>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</si>
  <si>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</si>
  <si>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</si>
  <si>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</si>
  <si>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</si>
  <si>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</si>
  <si>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</si>
  <si>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</si>
  <si>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</si>
  <si>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</si>
  <si>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</si>
  <si>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</si>
  <si>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</si>
  <si>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</si>
  <si>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</si>
  <si>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</si>
  <si>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</si>
  <si>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</si>
  <si>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</si>
  <si>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</si>
  <si>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</si>
  <si>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</si>
  <si>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</si>
  <si>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</si>
  <si>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</si>
  <si>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</si>
  <si>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</si>
  <si>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</si>
  <si>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</si>
  <si>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</si>
  <si>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</si>
  <si>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</si>
  <si>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</si>
  <si>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</si>
  <si>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</si>
  <si>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</si>
  <si>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</si>
  <si>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</si>
  <si>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</si>
  <si>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</si>
  <si>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</si>
  <si>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</si>
  <si>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</si>
  <si>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</si>
  <si>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</si>
  <si>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</si>
  <si>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</si>
  <si>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</si>
  <si>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</si>
  <si>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</si>
  <si>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</si>
  <si>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</si>
  <si>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</si>
  <si>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</si>
  <si>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</si>
  <si>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</si>
  <si>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</si>
  <si>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</si>
  <si>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</si>
  <si>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</si>
  <si>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</si>
  <si>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</si>
  <si>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</si>
  <si>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</si>
  <si>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</si>
  <si>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</si>
  <si>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</si>
  <si>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</si>
  <si>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</si>
  <si>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</si>
  <si>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</si>
  <si>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</si>
  <si>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</si>
  <si>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</si>
  <si>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</si>
  <si>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</si>
  <si>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</si>
  <si>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</si>
  <si>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</si>
  <si>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</si>
  <si>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</si>
  <si>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</si>
  <si>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</si>
  <si>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</si>
  <si>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</si>
  <si>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</si>
  <si>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</si>
  <si>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</si>
  <si>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</si>
  <si>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</si>
  <si>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</si>
  <si>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</si>
  <si>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</si>
  <si>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</si>
  <si>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</si>
  <si>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</si>
  <si>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</si>
  <si>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</si>
  <si>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</si>
  <si>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</si>
  <si>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</si>
  <si>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</si>
  <si>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</si>
  <si>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</si>
  <si>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</si>
  <si>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</si>
  <si>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</si>
  <si>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</si>
  <si>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</si>
  <si>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</si>
  <si>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</si>
  <si>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</si>
  <si>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</si>
  <si>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</si>
  <si>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</si>
  <si>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</si>
  <si>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</si>
  <si>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</si>
  <si>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</si>
  <si>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</si>
  <si>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</si>
  <si>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</si>
  <si>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</si>
  <si>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</si>
  <si>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</si>
  <si>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</si>
  <si>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</si>
  <si>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</si>
  <si>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</si>
  <si>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</si>
  <si>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</si>
  <si>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</si>
  <si>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</si>
  <si>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</si>
  <si>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</si>
  <si>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</si>
  <si>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</si>
  <si>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</si>
  <si>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</si>
  <si>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</si>
  <si>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</si>
  <si>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</si>
  <si>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</si>
  <si>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</si>
  <si>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</si>
  <si>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</si>
  <si>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</si>
  <si>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</si>
  <si>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</si>
  <si>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</si>
  <si>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</si>
  <si>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</si>
  <si>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</si>
  <si>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</si>
  <si>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</si>
  <si>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</si>
  <si>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</si>
  <si>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</si>
  <si>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</si>
  <si>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</si>
  <si>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</si>
  <si>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</si>
  <si>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</si>
  <si>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</si>
  <si>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</si>
  <si>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</si>
  <si>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</si>
  <si>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</si>
  <si>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</si>
  <si>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</si>
  <si>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</si>
  <si>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</si>
  <si>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</si>
  <si>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</si>
  <si>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</si>
  <si>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</si>
  <si>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</si>
  <si>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</si>
  <si>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</si>
  <si>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</si>
  <si>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</si>
  <si>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</si>
  <si>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</si>
  <si>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</si>
  <si>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</si>
  <si>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</si>
  <si>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</si>
  <si>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</si>
  <si>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</si>
  <si>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</si>
  <si>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</si>
  <si>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</si>
  <si>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</si>
  <si>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</si>
  <si>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</si>
  <si>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</si>
  <si>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</si>
  <si>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</si>
  <si>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</si>
  <si>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</si>
  <si>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</si>
  <si>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</si>
  <si>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</si>
  <si>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</si>
  <si>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</si>
  <si>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</si>
  <si>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</si>
  <si>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</si>
  <si>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</si>
  <si>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</si>
  <si>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</si>
  <si>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</si>
  <si>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</si>
  <si>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</si>
  <si>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</si>
  <si>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</si>
  <si>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</si>
  <si>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</si>
  <si>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</si>
  <si>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</si>
  <si>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</si>
  <si>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</si>
  <si>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</si>
  <si>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</si>
  <si>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</si>
  <si>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</si>
  <si>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</si>
  <si>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</si>
  <si>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</si>
  <si>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</si>
  <si>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</si>
  <si>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</si>
  <si>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</si>
  <si>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</si>
  <si>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</si>
  <si>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</si>
  <si>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</si>
  <si>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</si>
  <si>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</si>
  <si>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</si>
  <si>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</si>
  <si>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</si>
  <si>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</si>
  <si>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</si>
  <si>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</si>
  <si>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</si>
  <si>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</si>
  <si>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</si>
  <si>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</si>
  <si>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</si>
  <si>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</si>
  <si>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</si>
  <si>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</si>
  <si>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</si>
  <si>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</si>
  <si>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</si>
  <si>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</si>
  <si>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</si>
  <si>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</si>
  <si>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</si>
  <si>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</si>
  <si>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</si>
  <si>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</si>
  <si>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</si>
  <si>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</si>
  <si>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</si>
  <si>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</si>
  <si>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</si>
  <si>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</si>
  <si>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</si>
  <si>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</si>
  <si>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</si>
  <si>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</si>
  <si>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</si>
  <si>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</si>
  <si>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</si>
  <si>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</si>
  <si>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</si>
  <si>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</si>
  <si>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</si>
  <si>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</si>
  <si>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</si>
  <si>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</si>
  <si>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</si>
  <si>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</si>
  <si>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</si>
  <si>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</si>
  <si>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</si>
  <si>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</si>
  <si>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</si>
  <si>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</si>
  <si>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</si>
  <si>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</si>
  <si>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</si>
  <si>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</si>
  <si>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</si>
  <si>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</si>
  <si>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</si>
  <si>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</si>
  <si>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</si>
  <si>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</si>
  <si>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</si>
  <si>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</si>
  <si>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</si>
  <si>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</si>
  <si>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</si>
  <si>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</si>
  <si>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</si>
  <si>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</si>
  <si>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</si>
  <si>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</si>
  <si>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</si>
  <si>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</si>
  <si>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</si>
  <si>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</si>
  <si>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</si>
  <si>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</si>
  <si>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</si>
  <si>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</si>
  <si>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</si>
  <si>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</si>
  <si>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</si>
  <si>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</si>
  <si>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</si>
  <si>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</si>
  <si>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</si>
  <si>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</si>
  <si>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</si>
  <si>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</si>
  <si>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</si>
  <si>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</si>
  <si>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</si>
  <si>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</si>
  <si>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</si>
  <si>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</si>
  <si>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</si>
  <si>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</si>
  <si>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</si>
  <si>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</si>
  <si>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</si>
  <si>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</si>
  <si>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</si>
  <si>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</si>
  <si>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</si>
  <si>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</si>
  <si>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</si>
  <si>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</si>
  <si>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</si>
  <si>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</si>
  <si>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</si>
  <si>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</si>
  <si>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</si>
  <si>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</si>
  <si>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</si>
  <si>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</si>
  <si>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</si>
  <si>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</si>
  <si>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</si>
  <si>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</si>
  <si>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</si>
  <si>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</si>
  <si>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</si>
  <si>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</si>
  <si>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</si>
  <si>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</si>
  <si>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</si>
  <si>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</si>
  <si>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</si>
  <si>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</si>
  <si>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</si>
  <si>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</si>
  <si>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</si>
  <si>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</si>
  <si>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</si>
  <si>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</si>
  <si>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</si>
  <si>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</si>
  <si>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</si>
  <si>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</si>
  <si>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</si>
  <si>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</si>
  <si>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</si>
  <si>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</si>
  <si>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</si>
  <si>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</si>
  <si>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</si>
  <si>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</si>
  <si>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</si>
  <si>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</si>
  <si>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</si>
  <si>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</si>
  <si>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</si>
  <si>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</si>
  <si>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</si>
  <si>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</si>
  <si>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</si>
  <si>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</si>
  <si>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</si>
  <si>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</si>
  <si>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</si>
  <si>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</si>
  <si>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</si>
  <si>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</si>
  <si>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</si>
  <si>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</si>
  <si>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</si>
  <si>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</si>
  <si>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</si>
  <si>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</si>
  <si>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</si>
  <si>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</si>
  <si>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</si>
  <si>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</si>
  <si>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</si>
  <si>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</si>
  <si>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</si>
  <si>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</si>
  <si>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</si>
  <si>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</si>
  <si>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</si>
  <si>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</si>
  <si>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</si>
  <si>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</si>
  <si>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</si>
  <si>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</si>
  <si>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</si>
  <si>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</si>
  <si>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</si>
  <si>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</si>
  <si>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</si>
  <si>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</si>
  <si>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</si>
  <si>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</si>
  <si>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</si>
  <si>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</si>
  <si>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</si>
  <si>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</si>
  <si>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</si>
  <si>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</si>
  <si>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</si>
  <si>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</si>
  <si>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</si>
  <si>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</si>
  <si>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</si>
  <si>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</si>
  <si>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</si>
  <si>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</si>
  <si>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</si>
  <si>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</si>
  <si>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</si>
  <si>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</si>
  <si>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</si>
  <si>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</si>
  <si>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</si>
  <si>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</si>
  <si>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</si>
  <si>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</si>
  <si>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</si>
  <si>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</si>
  <si>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</si>
  <si>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</si>
  <si>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</si>
  <si>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</si>
  <si>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</si>
  <si>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</si>
  <si>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</si>
  <si>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</si>
  <si>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</si>
  <si>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</si>
  <si>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</si>
  <si>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</si>
  <si>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</si>
  <si>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</si>
  <si>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</si>
  <si>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</si>
  <si>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</si>
  <si>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</si>
  <si>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</si>
  <si>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</si>
  <si>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</si>
  <si>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</si>
  <si>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</si>
  <si>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</si>
  <si>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</si>
  <si>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</si>
  <si>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</si>
  <si>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</si>
  <si>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</si>
  <si>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</si>
  <si>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</si>
  <si>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</si>
  <si>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</si>
  <si>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</si>
  <si>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</si>
  <si>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</si>
  <si>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</si>
  <si>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</si>
  <si>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</si>
  <si>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</si>
  <si>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</si>
  <si>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</si>
  <si>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</si>
  <si>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</si>
  <si>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</si>
  <si>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</si>
  <si>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</si>
  <si>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</si>
  <si>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</si>
  <si>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</si>
  <si>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</si>
  <si>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</si>
  <si>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</si>
  <si>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</si>
  <si>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</si>
  <si>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</si>
  <si>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</si>
  <si>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</si>
  <si>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</si>
  <si>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</si>
  <si>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</si>
  <si>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</si>
  <si>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</si>
  <si>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</si>
  <si>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</si>
  <si>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</si>
  <si>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</si>
  <si>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</si>
  <si>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</si>
  <si>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</si>
  <si>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</si>
  <si>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</si>
  <si>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</si>
  <si>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</si>
  <si>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</si>
  <si>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</si>
  <si>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</si>
  <si>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</si>
  <si>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</si>
  <si>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</si>
  <si>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</si>
  <si>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</si>
  <si>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</si>
  <si>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</si>
  <si>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</si>
  <si>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</si>
  <si>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</si>
  <si>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</si>
  <si>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</si>
  <si>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</si>
  <si>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</si>
  <si>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</si>
  <si>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</si>
  <si>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</si>
  <si>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</si>
  <si>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</si>
  <si>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</si>
  <si>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</si>
  <si>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</si>
  <si>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</si>
  <si>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</si>
  <si>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</si>
  <si>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</si>
  <si>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</si>
  <si>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</si>
  <si>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</si>
  <si>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</si>
  <si>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</si>
  <si>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</si>
  <si>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</si>
  <si>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</si>
  <si>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</si>
  <si>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</si>
  <si>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</si>
  <si>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</si>
  <si>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</si>
  <si>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</si>
  <si>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</si>
  <si>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</si>
  <si>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</si>
  <si>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</si>
  <si>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</si>
  <si>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</si>
  <si>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</si>
  <si>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</si>
  <si>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</si>
  <si>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</si>
  <si>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</si>
  <si>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</si>
  <si>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</si>
  <si>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</si>
  <si>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</si>
  <si>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</si>
  <si>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</si>
  <si>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</si>
  <si>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</si>
  <si>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</si>
  <si>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</si>
  <si>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</si>
  <si>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</si>
  <si>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</si>
  <si>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</si>
  <si>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</si>
  <si>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</si>
  <si>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</si>
  <si>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</si>
  <si>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</si>
  <si>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</si>
  <si>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</si>
  <si>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</si>
  <si>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</si>
  <si>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</si>
  <si>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</si>
  <si>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</si>
  <si>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</si>
  <si>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</si>
  <si>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</si>
  <si>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</si>
  <si>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</si>
  <si>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</si>
  <si>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</si>
  <si>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</si>
  <si>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</si>
  <si>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</si>
  <si>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</si>
  <si>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</si>
  <si>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</si>
  <si>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</si>
  <si>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</si>
  <si>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</si>
  <si>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</si>
  <si>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</si>
  <si>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</si>
  <si>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</si>
  <si>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</si>
  <si>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</si>
  <si>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</si>
  <si>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</si>
  <si>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</si>
  <si>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</si>
  <si>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</si>
  <si>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</si>
  <si>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</si>
  <si>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</si>
  <si>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</si>
  <si>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</si>
  <si>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</si>
  <si>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</si>
  <si>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</si>
  <si>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</si>
  <si>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</si>
  <si>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</si>
  <si>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</si>
  <si>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</si>
  <si>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</si>
  <si>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</si>
  <si>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</si>
  <si>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</si>
  <si>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</si>
  <si>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</si>
  <si>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</si>
  <si>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</si>
  <si>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</si>
  <si>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</si>
  <si>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</si>
  <si>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</si>
  <si>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</si>
  <si>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</si>
  <si>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</si>
  <si>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</si>
  <si>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</si>
  <si>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</si>
  <si>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</si>
  <si>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</si>
  <si>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</si>
  <si>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</si>
  <si>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</si>
  <si>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</si>
  <si>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</si>
  <si>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</si>
  <si>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</si>
  <si>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</si>
  <si>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</si>
  <si>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</si>
  <si>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</si>
  <si>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</si>
  <si>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</si>
  <si>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</si>
  <si>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</si>
  <si>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</si>
  <si>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</si>
  <si>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</si>
  <si>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</si>
  <si>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</si>
  <si>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</si>
  <si>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</si>
  <si>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</si>
  <si>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</si>
  <si>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</si>
  <si>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</si>
  <si>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</si>
  <si>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</si>
  <si>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</si>
  <si>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</si>
  <si>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</si>
  <si>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</si>
  <si>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</si>
  <si>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</si>
  <si>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</si>
  <si>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</si>
  <si>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</si>
  <si>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</si>
  <si>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</si>
  <si>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</si>
  <si>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</si>
  <si>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</si>
  <si>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</si>
  <si>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</si>
  <si>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</si>
  <si>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</si>
  <si>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</si>
  <si>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</si>
  <si>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</si>
  <si>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</si>
  <si>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</si>
  <si>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</si>
  <si>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</si>
  <si>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</si>
  <si>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</si>
  <si>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</si>
  <si>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</si>
  <si>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</si>
  <si>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</si>
  <si>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</si>
  <si>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</si>
  <si>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</si>
  <si>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</si>
  <si>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</si>
  <si>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</si>
  <si>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</si>
  <si>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</si>
  <si>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</si>
  <si>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</si>
  <si>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</si>
  <si>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</si>
  <si>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</si>
  <si>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</si>
  <si>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</si>
  <si>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</si>
  <si>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</si>
  <si>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</si>
  <si>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</si>
  <si>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</si>
  <si>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</si>
  <si>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</si>
  <si>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</si>
  <si>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</si>
  <si>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</si>
  <si>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</si>
  <si>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</si>
  <si>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</si>
  <si>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</si>
  <si>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</si>
  <si>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</si>
  <si>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</si>
  <si>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</si>
  <si>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</si>
  <si>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</si>
  <si>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</si>
  <si>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</si>
  <si>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</si>
  <si>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</si>
  <si>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</si>
  <si>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</si>
  <si>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</si>
  <si>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</si>
  <si>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</si>
  <si>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</si>
  <si>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</si>
  <si>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</si>
  <si>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</si>
  <si>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</si>
  <si>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</si>
  <si>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</si>
  <si>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</si>
  <si>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</si>
  <si>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</si>
  <si>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</si>
  <si>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</si>
  <si>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</si>
  <si>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</si>
  <si>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</si>
  <si>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</si>
  <si>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</si>
  <si>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</si>
  <si>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</si>
  <si>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</si>
  <si>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</si>
  <si>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</si>
  <si>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</si>
  <si>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</si>
  <si>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</si>
  <si>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</si>
  <si>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</si>
  <si>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</si>
  <si>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</si>
  <si>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</si>
  <si>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</si>
  <si>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</si>
  <si>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</si>
  <si>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</si>
  <si>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</si>
  <si>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</si>
  <si>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</si>
  <si>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</si>
  <si>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</si>
  <si>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</si>
  <si>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</si>
  <si>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</si>
  <si>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</si>
  <si>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</si>
  <si>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</si>
  <si>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</si>
  <si>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</si>
  <si>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</si>
  <si>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</si>
  <si>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</si>
  <si>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</si>
  <si>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</si>
  <si>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</si>
  <si>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</si>
  <si>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</si>
  <si>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</si>
  <si>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</si>
  <si>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</si>
  <si>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</si>
  <si>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</si>
  <si>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</si>
  <si>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</si>
  <si>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</si>
  <si>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</si>
  <si>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</si>
  <si>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</si>
  <si>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</si>
  <si>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</si>
  <si>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</si>
  <si>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</si>
  <si>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</si>
  <si>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</si>
  <si>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</si>
  <si>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</si>
  <si>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</si>
  <si>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</si>
  <si>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</si>
  <si>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</si>
  <si>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</si>
  <si>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</si>
  <si>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</si>
  <si>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</si>
  <si>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</si>
  <si>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</si>
  <si>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</si>
  <si>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</si>
  <si>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</si>
  <si>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</si>
  <si>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</si>
  <si>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</si>
  <si>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</si>
  <si>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</si>
  <si>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</si>
  <si>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</si>
  <si>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</si>
  <si>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</si>
  <si>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</si>
  <si>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</si>
  <si>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</si>
  <si>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</si>
  <si>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</si>
  <si>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</si>
  <si>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</si>
  <si>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</si>
  <si>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</si>
  <si>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</si>
  <si>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</si>
  <si>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</si>
  <si>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</si>
  <si>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</si>
  <si>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</si>
  <si>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</si>
  <si>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</si>
  <si>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</si>
  <si>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</si>
  <si>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</si>
  <si>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</si>
  <si>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</si>
  <si>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</si>
  <si>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</si>
  <si>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</si>
  <si>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</si>
  <si>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</si>
  <si>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</si>
  <si>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</si>
  <si>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</si>
  <si>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</si>
  <si>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</si>
  <si>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</si>
  <si>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</si>
  <si>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</si>
  <si>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</si>
  <si>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</si>
  <si>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</si>
  <si>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</si>
  <si>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</si>
  <si>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</si>
  <si>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</si>
  <si>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</si>
  <si>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</si>
  <si>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</si>
  <si>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</si>
  <si>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</si>
  <si>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</si>
  <si>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</si>
  <si>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</si>
  <si>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</si>
  <si>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</si>
  <si>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</si>
  <si>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</si>
  <si>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</si>
  <si>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</si>
  <si>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</si>
  <si>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</si>
  <si>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</si>
  <si>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</si>
  <si>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</si>
  <si>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</si>
  <si>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</si>
  <si>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</si>
  <si>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</si>
  <si>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</si>
  <si>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</si>
  <si>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</si>
  <si>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</si>
  <si>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</si>
  <si>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</si>
  <si>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</si>
  <si>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</si>
  <si>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</si>
  <si>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</si>
  <si>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</si>
  <si>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</si>
  <si>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</si>
  <si>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</si>
  <si>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</si>
  <si>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</si>
  <si>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</si>
  <si>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</si>
  <si>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</si>
  <si>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</si>
  <si>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</si>
  <si>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</si>
  <si>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</si>
  <si>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</si>
  <si>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</si>
  <si>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</si>
  <si>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</si>
  <si>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</si>
  <si>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</si>
  <si>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</si>
  <si>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</si>
  <si>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</si>
  <si>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</si>
  <si>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</si>
  <si>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</si>
  <si>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</si>
  <si>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</si>
  <si>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</si>
  <si>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</si>
  <si>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</si>
  <si>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</si>
  <si>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</si>
  <si>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</si>
  <si>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</si>
  <si>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</si>
  <si>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</si>
  <si>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</si>
  <si>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</si>
  <si>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</si>
  <si>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</si>
  <si>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</si>
  <si>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</si>
  <si>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</si>
  <si>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</si>
  <si>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</si>
  <si>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</si>
  <si>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</si>
  <si>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</si>
  <si>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</si>
  <si>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</si>
  <si>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</si>
  <si>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</si>
  <si>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</si>
  <si>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</si>
  <si>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</si>
  <si>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</si>
  <si>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</si>
  <si>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</si>
  <si>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</si>
  <si>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</si>
  <si>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</si>
  <si>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</si>
  <si>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</si>
  <si>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</si>
  <si>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</si>
  <si>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</si>
  <si>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</si>
  <si>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</si>
  <si>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</si>
  <si>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</si>
  <si>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</si>
  <si>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</si>
  <si>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</si>
  <si>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</si>
  <si>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</si>
  <si>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</si>
  <si>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</si>
  <si>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</si>
  <si>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</si>
  <si>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</si>
  <si>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</si>
  <si>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</si>
  <si>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</si>
  <si>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</si>
  <si>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</si>
  <si>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</si>
  <si>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</si>
  <si>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</si>
  <si>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</si>
  <si>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</si>
  <si>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</si>
  <si>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</si>
  <si>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</si>
  <si>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</si>
  <si>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</si>
  <si>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</si>
  <si>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</si>
  <si>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</si>
  <si>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</si>
  <si>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</si>
  <si>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</si>
  <si>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</si>
  <si>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</si>
  <si>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</si>
  <si>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</si>
  <si>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</si>
  <si>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</si>
  <si>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</si>
  <si>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</si>
  <si>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</si>
  <si>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</si>
  <si>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</si>
  <si>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</si>
  <si>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</si>
  <si>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</si>
  <si>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</si>
  <si>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</si>
  <si>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</si>
  <si>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</si>
  <si>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</si>
  <si>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</si>
  <si>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</si>
  <si>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</si>
  <si>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</si>
  <si>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</si>
  <si>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</si>
  <si>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</si>
  <si>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</si>
  <si>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</si>
  <si>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</si>
  <si>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</si>
  <si>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</si>
  <si>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</si>
  <si>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</si>
  <si>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</si>
  <si>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</si>
  <si>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</si>
  <si>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</si>
  <si>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</si>
  <si>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</si>
  <si>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</si>
  <si>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</si>
  <si>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</si>
  <si>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</si>
  <si>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</si>
  <si>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</si>
  <si>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</si>
  <si>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</si>
  <si>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</si>
  <si>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</si>
  <si>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</si>
  <si>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</si>
  <si>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</si>
  <si>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</si>
  <si>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</si>
  <si>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</si>
  <si>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</si>
  <si>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</si>
  <si>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</si>
  <si>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</si>
  <si>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</si>
  <si>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</si>
  <si>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</si>
  <si>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</si>
  <si>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</si>
  <si>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</si>
  <si>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</si>
  <si>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</si>
  <si>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</si>
  <si>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</si>
  <si>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</si>
  <si>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</si>
  <si>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</si>
  <si>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</si>
  <si>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</si>
  <si>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</si>
  <si>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</si>
  <si>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</si>
  <si>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</si>
  <si>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</si>
  <si>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</si>
  <si>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</si>
  <si>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</si>
  <si>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</si>
  <si>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</si>
  <si>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</si>
  <si>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</si>
  <si>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</si>
  <si>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</si>
  <si>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</si>
  <si>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</si>
  <si>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</si>
  <si>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</si>
  <si>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</si>
  <si>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</si>
  <si>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</si>
  <si>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</si>
  <si>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</si>
  <si>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</si>
  <si>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</si>
  <si>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</si>
  <si>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</si>
  <si>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</si>
  <si>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</si>
  <si>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</si>
  <si>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</si>
  <si>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</si>
  <si>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</si>
  <si>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</si>
  <si>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</si>
  <si>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</si>
  <si>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</si>
  <si>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</si>
  <si>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</si>
  <si>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</si>
  <si>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</si>
  <si>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</si>
  <si>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</si>
  <si>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</si>
  <si>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</si>
  <si>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</si>
  <si>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</si>
  <si>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</si>
  <si>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</si>
  <si>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</si>
  <si>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</si>
  <si>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</si>
  <si>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</si>
  <si>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</si>
  <si>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</si>
  <si>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</si>
  <si>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</si>
  <si>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</si>
  <si>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</si>
  <si>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</si>
  <si>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</si>
  <si>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</si>
  <si>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</si>
  <si>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</si>
  <si>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</si>
  <si>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</si>
  <si>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</si>
  <si>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</si>
  <si>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</si>
  <si>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</si>
  <si>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</si>
  <si>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</si>
  <si>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</si>
  <si>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</si>
  <si>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</si>
  <si>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</si>
  <si>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</si>
  <si>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</si>
  <si>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</si>
  <si>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</si>
  <si>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</si>
  <si>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</si>
  <si>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</si>
  <si>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</si>
  <si>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</si>
  <si>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</si>
  <si>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</si>
  <si>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</si>
  <si>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</si>
  <si>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</si>
  <si>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</si>
  <si>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</si>
  <si>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</si>
  <si>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</si>
  <si>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</si>
  <si>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</si>
  <si>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</si>
  <si>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</si>
  <si>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</si>
  <si>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</si>
  <si>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</si>
  <si>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</si>
  <si>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</si>
  <si>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</si>
  <si>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</si>
  <si>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</si>
  <si>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</si>
  <si>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</si>
  <si>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</si>
  <si>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</si>
  <si>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</si>
  <si>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</si>
  <si>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</si>
  <si>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</si>
  <si>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</si>
  <si>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</si>
  <si>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</si>
  <si>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</si>
  <si>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</si>
  <si>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</si>
  <si>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</si>
  <si>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</si>
  <si>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</si>
  <si>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</si>
  <si>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</si>
  <si>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</si>
  <si>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</si>
  <si>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</si>
  <si>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</si>
  <si>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</si>
  <si>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</si>
  <si>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</si>
  <si>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</si>
  <si>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</si>
  <si>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</si>
  <si>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</si>
  <si>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</si>
  <si>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</si>
  <si>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</si>
  <si>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</si>
  <si>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</si>
  <si>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</si>
  <si>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</si>
  <si>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</si>
  <si>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</si>
  <si>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</si>
  <si>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</si>
  <si>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</si>
  <si>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</si>
  <si>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</si>
  <si>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</si>
  <si>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</si>
  <si>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</si>
  <si>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</si>
  <si>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</si>
  <si>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</si>
  <si>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</si>
  <si>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</si>
  <si>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</si>
  <si>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</si>
  <si>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</si>
  <si>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</si>
  <si>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</si>
  <si>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</si>
  <si>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</si>
  <si>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</si>
  <si>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</si>
  <si>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</si>
  <si>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</si>
  <si>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</si>
  <si>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</si>
  <si>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</si>
  <si>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</si>
  <si>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</si>
  <si>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</si>
  <si>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</si>
  <si>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</si>
  <si>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</si>
  <si>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</si>
  <si>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</si>
  <si>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</si>
  <si>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</si>
  <si>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</si>
  <si>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</si>
  <si>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</si>
  <si>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</si>
  <si>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</si>
  <si>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</si>
  <si>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</si>
  <si>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</si>
  <si>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</si>
  <si>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</si>
  <si>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</si>
  <si>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</si>
  <si>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</si>
  <si>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</si>
  <si>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</si>
  <si>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</si>
  <si>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</si>
  <si>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</si>
  <si>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</si>
  <si>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</si>
  <si>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</si>
  <si>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</si>
  <si>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</si>
  <si>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</si>
  <si>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</si>
  <si>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</si>
  <si>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</si>
  <si>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</si>
  <si>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</si>
  <si>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</si>
  <si>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</si>
  <si>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</si>
  <si>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</si>
  <si>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</si>
  <si>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</si>
  <si>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</si>
  <si>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</si>
  <si>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</si>
  <si>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</si>
  <si>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</si>
  <si>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</si>
  <si>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</si>
  <si>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</si>
  <si>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</si>
  <si>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</si>
  <si>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</si>
  <si>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</si>
  <si>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</si>
  <si>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</si>
  <si>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</si>
  <si>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</si>
  <si>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</si>
  <si>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</si>
  <si>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</si>
  <si>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</si>
  <si>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</si>
  <si>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</si>
  <si>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</si>
  <si>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</si>
  <si>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</si>
  <si>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</si>
  <si>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</si>
  <si>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</si>
  <si>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</si>
  <si>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</si>
  <si>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</si>
  <si>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</si>
  <si>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</si>
  <si>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</si>
  <si>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</si>
  <si>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</si>
  <si>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</si>
  <si>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</si>
  <si>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</si>
  <si>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</si>
  <si>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</si>
  <si>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</si>
  <si>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</si>
  <si>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</si>
  <si>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</si>
  <si>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</si>
  <si>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</si>
  <si>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</si>
  <si>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</si>
  <si>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</si>
  <si>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</si>
  <si>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</si>
  <si>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</si>
  <si>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</si>
  <si>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</si>
  <si>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</si>
  <si>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</si>
  <si>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</si>
  <si>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</si>
  <si>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</si>
  <si>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</si>
  <si>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</si>
  <si>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</si>
  <si>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</si>
  <si>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</si>
  <si>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</si>
  <si>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</si>
  <si>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</si>
  <si>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</si>
  <si>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</si>
  <si>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</si>
  <si>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</si>
  <si>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</si>
  <si>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</si>
  <si>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</si>
  <si>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</si>
  <si>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</si>
  <si>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</si>
  <si>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</si>
  <si>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</si>
  <si>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</si>
  <si>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</si>
  <si>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</si>
  <si>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</si>
  <si>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</si>
  <si>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</si>
  <si>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</si>
  <si>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</si>
  <si>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</si>
  <si>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</si>
  <si>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</si>
  <si>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</si>
  <si>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</si>
  <si>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</si>
  <si>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</si>
  <si>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</si>
  <si>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</si>
  <si>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</si>
  <si>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</si>
  <si>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</si>
  <si>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</si>
  <si>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</si>
  <si>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</si>
  <si>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</si>
  <si>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</si>
  <si>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</si>
  <si>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</si>
  <si>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</si>
  <si>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</si>
  <si>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</si>
  <si>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</si>
  <si>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</si>
  <si>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</si>
  <si>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</si>
  <si>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</si>
  <si>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</si>
  <si>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</si>
  <si>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</si>
  <si>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</si>
  <si>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</si>
  <si>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</si>
  <si>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</si>
  <si>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</si>
  <si>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</si>
  <si>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</si>
  <si>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</si>
  <si>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</si>
  <si>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</si>
  <si>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</si>
  <si>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</si>
  <si>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</si>
  <si>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</si>
  <si>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</si>
  <si>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</si>
  <si>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</si>
  <si>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</si>
  <si>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</si>
  <si>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</si>
  <si>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</si>
  <si>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</si>
  <si>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</si>
  <si>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</si>
  <si>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</si>
  <si>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</si>
  <si>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</si>
  <si>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</si>
  <si>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</si>
  <si>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</si>
  <si>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</si>
  <si>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</si>
  <si>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</si>
  <si>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</si>
  <si>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</si>
  <si>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</si>
  <si>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</si>
  <si>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</si>
  <si>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</si>
  <si>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</si>
  <si>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</si>
  <si>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</si>
  <si>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</si>
  <si>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</si>
  <si>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</si>
  <si>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</si>
  <si>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</si>
  <si>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</si>
  <si>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</si>
  <si>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</si>
  <si>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</si>
  <si>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</si>
  <si>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</si>
  <si>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</si>
  <si>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</si>
  <si>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</si>
  <si>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</si>
  <si>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</si>
  <si>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</si>
  <si>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</si>
  <si>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</si>
  <si>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</si>
  <si>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</si>
  <si>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</si>
  <si>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</si>
  <si>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</si>
  <si>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</si>
  <si>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</si>
  <si>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</si>
  <si>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</si>
  <si>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</si>
  <si>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</si>
  <si>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</si>
  <si>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</si>
  <si>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</si>
  <si>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</si>
  <si>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</si>
  <si>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</si>
  <si>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</si>
  <si>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</si>
  <si>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</si>
  <si>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</si>
  <si>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</si>
  <si>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</si>
  <si>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</si>
  <si>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</si>
  <si>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</si>
  <si>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</si>
  <si>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</si>
  <si>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</si>
  <si>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</si>
  <si>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</si>
  <si>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</si>
  <si>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</si>
  <si>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</si>
  <si>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</si>
  <si>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</si>
  <si>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</si>
  <si>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</si>
  <si>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</si>
  <si>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</si>
  <si>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</si>
  <si>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</si>
  <si>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</si>
  <si>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</si>
  <si>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</si>
  <si>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</si>
  <si>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</si>
  <si>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</si>
  <si>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</si>
  <si>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</si>
  <si>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</si>
  <si>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</si>
  <si>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</si>
  <si>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</si>
  <si>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</si>
  <si>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</si>
  <si>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</si>
  <si>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</si>
  <si>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</si>
  <si>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</si>
  <si>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</si>
  <si>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</si>
  <si>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</si>
  <si>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</si>
  <si>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</si>
  <si>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</si>
  <si>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</si>
  <si>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</si>
  <si>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</si>
  <si>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</si>
  <si>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</si>
  <si>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</si>
  <si>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</si>
  <si>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</si>
  <si>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</si>
  <si>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</si>
  <si>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</si>
  <si>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</si>
  <si>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</si>
  <si>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</si>
  <si>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</si>
  <si>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</si>
  <si>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</si>
  <si>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</si>
  <si>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</si>
  <si>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</si>
  <si>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</si>
  <si>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</si>
  <si>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</si>
  <si>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</si>
  <si>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</si>
  <si>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</si>
  <si>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</si>
  <si>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</si>
  <si>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</si>
  <si>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</si>
  <si>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</si>
  <si>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</si>
  <si>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</si>
  <si>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</si>
  <si>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</si>
  <si>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</si>
  <si>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</si>
  <si>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</si>
  <si>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</si>
  <si>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</si>
  <si>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</si>
  <si>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</si>
  <si>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</si>
  <si>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</si>
  <si>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</si>
  <si>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</si>
  <si>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</si>
  <si>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</si>
  <si>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</si>
  <si>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</si>
  <si>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</si>
  <si>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</si>
  <si>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</si>
  <si>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</si>
  <si>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</si>
  <si>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</si>
  <si>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</si>
  <si>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</si>
  <si>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</si>
  <si>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</si>
  <si>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</si>
  <si>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</si>
  <si>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</si>
  <si>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</si>
  <si>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</si>
  <si>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</si>
  <si>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</si>
  <si>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</si>
  <si>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</si>
  <si>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</si>
  <si>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</si>
  <si>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</si>
  <si>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</si>
  <si>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</si>
  <si>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</si>
  <si>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</si>
  <si>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</si>
  <si>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</si>
  <si>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</si>
  <si>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</si>
  <si>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</si>
  <si>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</si>
  <si>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</si>
  <si>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</si>
  <si>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</si>
  <si>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</si>
  <si>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</si>
  <si>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</si>
  <si>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</si>
  <si>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</si>
  <si>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</si>
  <si>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</si>
  <si>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</si>
  <si>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</si>
  <si>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</si>
  <si>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</si>
  <si>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</si>
  <si>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</si>
  <si>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</si>
  <si>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</si>
  <si>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</si>
  <si>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</si>
  <si>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</si>
  <si>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</si>
  <si>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</si>
  <si>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</si>
  <si>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</si>
  <si>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</si>
  <si>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</si>
  <si>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</si>
  <si>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</si>
  <si>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</si>
  <si>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</si>
  <si>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</si>
  <si>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</si>
  <si>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</si>
  <si>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</si>
  <si>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</si>
  <si>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</si>
  <si>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</si>
  <si>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</si>
  <si>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</si>
  <si>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</si>
  <si>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</si>
  <si>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</si>
  <si>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</si>
  <si>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</si>
  <si>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</si>
  <si>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</si>
  <si>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</si>
  <si>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</si>
  <si>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</si>
  <si>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</si>
  <si>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</si>
  <si>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</si>
  <si>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</si>
  <si>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</si>
  <si>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</si>
  <si>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</si>
  <si>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</si>
  <si>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</si>
  <si>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</si>
  <si>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</si>
  <si>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</si>
  <si>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</si>
  <si>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</si>
  <si>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</si>
  <si>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</si>
  <si>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</si>
  <si>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</si>
  <si>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</si>
  <si>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</si>
  <si>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</si>
  <si>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</si>
  <si>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</si>
  <si>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</si>
  <si>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</si>
  <si>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</si>
  <si>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</si>
  <si>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</si>
  <si>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</si>
  <si>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</si>
  <si>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</si>
  <si>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</si>
  <si>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</si>
  <si>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</si>
  <si>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</si>
  <si>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</si>
  <si>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</si>
  <si>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</si>
  <si>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</si>
  <si>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</si>
  <si>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</si>
  <si>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</si>
  <si>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</si>
  <si>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</si>
  <si>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</si>
  <si>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</si>
  <si>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</si>
  <si>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</si>
  <si>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</si>
  <si>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</si>
  <si>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</si>
  <si>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</si>
  <si>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</si>
  <si>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</si>
  <si>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</si>
  <si>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</si>
  <si>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</si>
  <si>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</si>
  <si>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</si>
  <si>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</si>
  <si>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</si>
  <si>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</si>
  <si>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</si>
  <si>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</si>
  <si>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</si>
  <si>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</si>
  <si>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</si>
  <si>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</si>
  <si>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</si>
  <si>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</si>
  <si>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</si>
  <si>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</si>
  <si>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</si>
  <si>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</si>
  <si>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</si>
  <si>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</si>
  <si>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</si>
  <si>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</si>
  <si>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</si>
  <si>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</si>
  <si>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</si>
  <si>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</si>
  <si>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</si>
  <si>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</si>
  <si>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</si>
  <si>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</si>
  <si>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</si>
  <si>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</si>
  <si>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</si>
  <si>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</si>
  <si>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</si>
  <si>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</si>
  <si>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</si>
  <si>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</si>
  <si>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</si>
  <si>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</si>
  <si>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</si>
  <si>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</si>
  <si>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</si>
  <si>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</si>
  <si>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</si>
  <si>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</si>
  <si>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</si>
  <si>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</si>
  <si>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</si>
  <si>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</si>
  <si>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</si>
  <si>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</si>
  <si>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</si>
  <si>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</si>
  <si>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</si>
  <si>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</si>
  <si>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</si>
  <si>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</si>
  <si>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</si>
  <si>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</si>
  <si>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</si>
  <si>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</si>
  <si>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</si>
  <si>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</si>
  <si>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</si>
  <si>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</si>
  <si>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</si>
  <si>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</si>
  <si>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</si>
  <si>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</si>
  <si>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</si>
  <si>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</si>
  <si>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</si>
  <si>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</si>
  <si>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</si>
  <si>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</si>
  <si>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</si>
  <si>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</si>
  <si>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</si>
  <si>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</si>
  <si>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</si>
  <si>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</si>
  <si>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</si>
  <si>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</si>
  <si>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</si>
  <si>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</si>
  <si>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</si>
  <si>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</si>
  <si>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</si>
  <si>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</si>
  <si>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</si>
  <si>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</si>
  <si>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</si>
  <si>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</si>
  <si>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</si>
  <si>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</si>
  <si>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</si>
  <si>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</si>
  <si>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</si>
  <si>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</si>
  <si>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</si>
  <si>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</si>
  <si>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</si>
  <si>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</si>
  <si>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</si>
  <si>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</si>
  <si>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</si>
  <si>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</si>
  <si>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</si>
  <si>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</si>
  <si>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</si>
  <si>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</si>
  <si>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</si>
  <si>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</si>
  <si>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</si>
  <si>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</si>
  <si>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</si>
  <si>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</si>
  <si>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</si>
  <si>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</si>
  <si>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</si>
  <si>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</si>
  <si>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</si>
  <si>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</si>
  <si>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</si>
  <si>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</si>
  <si>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</si>
  <si>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</si>
  <si>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</si>
  <si>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</si>
  <si>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</si>
  <si>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</si>
  <si>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</si>
  <si>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</si>
  <si>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</si>
  <si>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</si>
  <si>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</si>
  <si>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</si>
  <si>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</si>
  <si>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</si>
  <si>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</si>
  <si>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</si>
  <si>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</si>
  <si>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</si>
  <si>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</si>
  <si>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</si>
  <si>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</si>
  <si>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</si>
  <si>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</si>
  <si>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</si>
  <si>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</si>
  <si>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</si>
  <si>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</si>
  <si>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</si>
  <si>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</si>
  <si>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</si>
  <si>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</si>
  <si>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</si>
  <si>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</si>
  <si>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</si>
  <si>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</si>
  <si>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</si>
  <si>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</si>
  <si>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</si>
  <si>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</si>
  <si>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</si>
  <si>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</si>
  <si>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</si>
  <si>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</si>
  <si>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</si>
  <si>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</si>
  <si>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</si>
  <si>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</si>
  <si>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</si>
  <si>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</si>
  <si>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</si>
  <si>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</si>
  <si>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</si>
  <si>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</si>
  <si>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</si>
  <si>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</si>
  <si>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</si>
  <si>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</si>
  <si>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</si>
  <si>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</si>
  <si>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</si>
  <si>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</si>
  <si>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</si>
  <si>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</si>
  <si>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</si>
  <si>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</si>
  <si>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</si>
  <si>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</si>
  <si>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</si>
  <si>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</si>
  <si>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</si>
  <si>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</si>
  <si>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</si>
  <si>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</si>
  <si>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</si>
  <si>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</si>
  <si>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</si>
  <si>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</si>
  <si>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</si>
  <si>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</si>
  <si>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</si>
  <si>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</si>
  <si>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</si>
  <si>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</si>
  <si>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</si>
  <si>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</si>
  <si>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</si>
  <si>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</si>
  <si>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</si>
  <si>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</si>
  <si>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</si>
  <si>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</si>
  <si>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</si>
  <si>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</si>
  <si>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</si>
  <si>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</si>
  <si>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</si>
  <si>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</si>
  <si>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</si>
  <si>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</si>
  <si>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</si>
  <si>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</si>
  <si>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</si>
  <si>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</si>
  <si>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</si>
  <si>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</si>
  <si>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</si>
  <si>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</si>
  <si>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</si>
  <si>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</si>
  <si>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</si>
  <si>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</si>
  <si>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</si>
  <si>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</si>
  <si>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</si>
  <si>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</si>
  <si>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</si>
  <si>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</si>
  <si>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</si>
  <si>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</si>
  <si>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</si>
  <si>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</si>
  <si>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</si>
  <si>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</si>
  <si>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</si>
  <si>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</si>
  <si>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</si>
  <si>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</si>
  <si>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</si>
  <si>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</si>
  <si>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</si>
  <si>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</si>
  <si>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</si>
  <si>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</si>
  <si>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</si>
  <si>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</si>
  <si>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</si>
  <si>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</si>
  <si>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</si>
  <si>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</si>
  <si>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</si>
  <si>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</si>
  <si>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</si>
  <si>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</si>
  <si>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</si>
  <si>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</si>
  <si>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</si>
  <si>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</si>
  <si>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</si>
  <si>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</si>
  <si>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</si>
  <si>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</si>
  <si>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</si>
  <si>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</si>
  <si>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</si>
  <si>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</si>
  <si>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</si>
  <si>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</si>
  <si>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</si>
  <si>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</si>
  <si>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</si>
  <si>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</si>
  <si>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</si>
  <si>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</si>
  <si>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</si>
  <si>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</si>
  <si>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</si>
  <si>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</si>
  <si>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</si>
  <si>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</si>
  <si>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</si>
  <si>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</si>
  <si>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</si>
  <si>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</si>
  <si>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</si>
  <si>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</si>
  <si>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</si>
  <si>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</si>
  <si>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</si>
  <si>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</si>
  <si>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</si>
  <si>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</si>
  <si>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</si>
  <si>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</si>
  <si>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</si>
  <si>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</si>
  <si>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</si>
  <si>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</si>
  <si>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</si>
  <si>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</si>
  <si>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</si>
  <si>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</si>
  <si>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</si>
  <si>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</si>
  <si>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</si>
  <si>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</si>
  <si>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</si>
  <si>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</si>
  <si>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</si>
  <si>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</si>
  <si>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</si>
  <si>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</si>
  <si>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</si>
  <si>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</si>
  <si>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</si>
  <si>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</si>
  <si>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</si>
  <si>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</si>
  <si>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</si>
  <si>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</si>
  <si>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</si>
  <si>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</si>
  <si>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</si>
  <si>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</si>
  <si>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</si>
  <si>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</si>
  <si>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</si>
  <si>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</si>
  <si>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</si>
  <si>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</si>
  <si>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</si>
  <si>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</si>
  <si>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</si>
  <si>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</si>
  <si>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</si>
  <si>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</si>
  <si>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</si>
  <si>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</si>
  <si>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</si>
  <si>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</si>
  <si>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</si>
  <si>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</si>
  <si>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</si>
  <si>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</si>
  <si>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</si>
  <si>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</si>
  <si>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</si>
  <si>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</si>
  <si>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</si>
  <si>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</si>
  <si>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</si>
  <si>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</si>
  <si>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</si>
  <si>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</si>
  <si>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</si>
  <si>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</si>
  <si>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</si>
  <si>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</si>
  <si>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</si>
  <si>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</si>
  <si>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</si>
  <si>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</si>
  <si>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</si>
  <si>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</si>
  <si>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</si>
  <si>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</si>
  <si>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</si>
  <si>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</si>
  <si>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</si>
  <si>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</si>
  <si>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</si>
  <si>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</si>
  <si>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</si>
  <si>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</si>
  <si>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</si>
  <si>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</si>
  <si>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</si>
  <si>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</si>
  <si>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</si>
  <si>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</si>
  <si>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</si>
  <si>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</si>
  <si>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</si>
  <si>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</si>
  <si>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</si>
  <si>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</si>
  <si>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</si>
  <si>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</si>
  <si>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</si>
  <si>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</si>
  <si>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</si>
  <si>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</si>
  <si>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</si>
  <si>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</si>
  <si>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</si>
  <si>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</si>
  <si>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</si>
  <si>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</si>
  <si>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</si>
  <si>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</si>
  <si>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</si>
  <si>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</si>
  <si>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</si>
  <si>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</si>
  <si>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</si>
  <si>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</si>
  <si>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</si>
  <si>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</si>
  <si>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</si>
  <si>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</si>
  <si>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</si>
  <si>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</si>
  <si>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</si>
  <si>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</si>
  <si>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</si>
  <si>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</si>
  <si>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</si>
  <si>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</si>
  <si>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</si>
  <si>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</si>
  <si>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</si>
  <si>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</si>
  <si>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</si>
  <si>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</si>
  <si>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</si>
  <si>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</si>
  <si>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</si>
  <si>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</si>
  <si>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</si>
  <si>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</si>
  <si>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</si>
  <si>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</si>
  <si>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</si>
  <si>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</si>
  <si>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</si>
  <si>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</si>
  <si>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</si>
  <si>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</si>
  <si>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</si>
  <si>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</si>
  <si>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</si>
  <si>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</si>
  <si>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</si>
  <si>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</si>
  <si>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</si>
  <si>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</si>
  <si>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</si>
  <si>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</si>
  <si>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</si>
  <si>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</si>
  <si>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</si>
  <si>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</si>
  <si>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</si>
  <si>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</si>
  <si>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</si>
  <si>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</si>
  <si>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</si>
  <si>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</si>
  <si>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</si>
  <si>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</si>
  <si>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</si>
  <si>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</si>
  <si>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</si>
  <si>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</si>
  <si>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</si>
  <si>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</si>
  <si>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</si>
  <si>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</si>
  <si>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</si>
  <si>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</si>
  <si>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</si>
  <si>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</si>
  <si>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</si>
  <si>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</si>
  <si>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</si>
  <si>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</si>
  <si>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</si>
  <si>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</si>
  <si>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</si>
  <si>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</si>
  <si>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</si>
  <si>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</si>
  <si>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</si>
  <si>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</si>
  <si>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</si>
  <si>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</si>
  <si>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</si>
  <si>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</si>
  <si>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</si>
  <si>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</si>
  <si>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</si>
  <si>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</si>
  <si>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</si>
  <si>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</si>
  <si>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</si>
  <si>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</si>
  <si>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</si>
  <si>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</si>
  <si>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</si>
  <si>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</si>
  <si>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</si>
  <si>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</si>
  <si>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</si>
  <si>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</si>
  <si>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</si>
  <si>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</si>
  <si>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</si>
  <si>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</si>
  <si>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</si>
  <si>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</si>
  <si>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</si>
  <si>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</si>
  <si>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</si>
  <si>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</si>
  <si>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</si>
  <si>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</si>
  <si>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</si>
  <si>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</si>
  <si>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</si>
  <si>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</si>
  <si>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</si>
  <si>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</si>
  <si>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</si>
  <si>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</si>
  <si>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</si>
  <si>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</si>
  <si>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</si>
  <si>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</si>
  <si>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</si>
  <si>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</si>
  <si>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</si>
  <si>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</si>
  <si>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</si>
  <si>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</si>
  <si>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</si>
  <si>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</si>
  <si>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</si>
  <si>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</si>
  <si>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</si>
  <si>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</si>
  <si>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</si>
  <si>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</si>
  <si>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</si>
  <si>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</si>
  <si>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</si>
  <si>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</si>
  <si>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</si>
  <si>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</si>
  <si>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</si>
  <si>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</si>
  <si>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</si>
  <si>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</si>
  <si>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</si>
  <si>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</si>
  <si>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</si>
  <si>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</si>
  <si>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</si>
  <si>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</si>
  <si>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</si>
  <si>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</si>
  <si>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</si>
  <si>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</si>
  <si>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</si>
  <si>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</si>
  <si>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</si>
  <si>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</si>
  <si>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</si>
  <si>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</si>
  <si>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</si>
  <si>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</si>
  <si>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</si>
  <si>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</si>
  <si>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</si>
  <si>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</si>
  <si>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</si>
  <si>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</si>
  <si>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</si>
  <si>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</si>
  <si>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</si>
  <si>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</si>
  <si>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</si>
  <si>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</si>
  <si>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</si>
  <si>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</si>
  <si>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</si>
  <si>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</si>
  <si>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</si>
  <si>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</si>
  <si>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</si>
  <si>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</si>
  <si>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</si>
  <si>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</si>
  <si>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</si>
  <si>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</si>
  <si>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</si>
  <si>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</si>
  <si>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</si>
  <si>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</si>
  <si>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</si>
  <si>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</si>
  <si>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</si>
  <si>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</si>
  <si>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</si>
  <si>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</si>
  <si>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</si>
  <si>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</si>
  <si>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</si>
  <si>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</si>
  <si>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</si>
  <si>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</si>
  <si>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</si>
  <si>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</si>
  <si>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</si>
  <si>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</si>
  <si>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</si>
  <si>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</si>
  <si>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</si>
  <si>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</si>
  <si>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</si>
  <si>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</si>
  <si>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</si>
  <si>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</si>
  <si>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</si>
  <si>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</si>
  <si>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</si>
  <si>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</si>
  <si>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</si>
  <si>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</si>
  <si>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</si>
  <si>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</si>
  <si>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</si>
  <si>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</si>
  <si>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</si>
  <si>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</si>
  <si>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</si>
  <si>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</si>
  <si>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</si>
  <si>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</si>
  <si>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</si>
  <si>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</si>
  <si>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</si>
  <si>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</si>
  <si>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</si>
  <si>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</si>
  <si>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</si>
  <si>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</si>
  <si>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</si>
  <si>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</si>
  <si>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</si>
  <si>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</si>
  <si>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</si>
  <si>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</si>
  <si>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</si>
  <si>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</si>
  <si>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</si>
  <si>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</si>
  <si>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</si>
  <si>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</si>
  <si>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</si>
  <si>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</si>
  <si>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</si>
  <si>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</si>
  <si>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</si>
  <si>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</si>
  <si>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</si>
  <si>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</si>
  <si>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</si>
  <si>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</si>
  <si>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</si>
  <si>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</si>
  <si>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</si>
  <si>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</si>
  <si>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</si>
  <si>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</si>
  <si>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</si>
  <si>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</si>
  <si>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</si>
  <si>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</si>
  <si>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</si>
  <si>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</si>
  <si>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</si>
  <si>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</si>
  <si>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</si>
  <si>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</si>
  <si>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</si>
  <si>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</si>
  <si>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</si>
  <si>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</si>
  <si>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</si>
  <si>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</si>
  <si>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</si>
  <si>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</si>
  <si>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</si>
  <si>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</si>
  <si>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</si>
  <si>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</si>
  <si>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</si>
  <si>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</si>
  <si>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</si>
  <si>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</si>
  <si>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</si>
  <si>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</si>
  <si>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</si>
  <si>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</si>
  <si>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</si>
  <si>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</si>
  <si>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</si>
  <si>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</si>
  <si>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</si>
  <si>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</si>
  <si>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</si>
  <si>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</si>
  <si>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</si>
  <si>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</si>
  <si>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</si>
  <si>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</si>
  <si>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</si>
  <si>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</si>
  <si>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</si>
  <si>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</si>
  <si>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</si>
  <si>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</si>
  <si>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</si>
  <si>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</si>
  <si>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</si>
  <si>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</si>
  <si>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</si>
  <si>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</si>
  <si>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</si>
  <si>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</si>
  <si>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</si>
  <si>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</si>
  <si>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</si>
  <si>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</si>
  <si>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</si>
  <si>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</si>
  <si>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</si>
  <si>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</si>
  <si>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</si>
  <si>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</si>
  <si>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</si>
  <si>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</si>
  <si>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</si>
  <si>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</si>
  <si>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</si>
  <si>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</si>
  <si>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</si>
  <si>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</si>
  <si>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</si>
  <si>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</si>
  <si>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</si>
  <si>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</si>
  <si>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</si>
  <si>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</si>
  <si>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</si>
  <si>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</si>
  <si>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</si>
  <si>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</si>
  <si>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</si>
  <si>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</si>
  <si>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</si>
  <si>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</si>
  <si>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</si>
  <si>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</si>
  <si>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</si>
  <si>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</si>
  <si>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</si>
  <si>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</si>
  <si>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</si>
  <si>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</si>
  <si>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</si>
  <si>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</si>
  <si>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</si>
  <si>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</si>
  <si>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</si>
  <si>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</si>
  <si>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</si>
  <si>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</si>
  <si>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</si>
  <si>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</si>
  <si>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</si>
  <si>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</si>
  <si>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</si>
  <si>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</si>
  <si>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</si>
  <si>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</si>
  <si>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</si>
  <si>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</si>
  <si>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</si>
  <si>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</si>
  <si>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</si>
  <si>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</si>
  <si>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</si>
  <si>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</si>
  <si>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</si>
  <si>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</si>
  <si>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</si>
  <si>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</si>
  <si>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</si>
  <si>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</si>
  <si>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</si>
  <si>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</si>
  <si>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</si>
  <si>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</si>
  <si>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</si>
  <si>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</si>
  <si>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</si>
  <si>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</si>
  <si>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</si>
  <si>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</si>
  <si>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</si>
  <si>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</si>
  <si>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</si>
  <si>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</si>
  <si>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</si>
  <si>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</si>
  <si>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</si>
  <si>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</si>
  <si>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</si>
  <si>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</si>
  <si>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</si>
  <si>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</si>
  <si>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</si>
  <si>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</si>
  <si>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</si>
  <si>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</si>
  <si>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</si>
  <si>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</si>
  <si>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</si>
  <si>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</si>
  <si>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</si>
  <si>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</si>
  <si>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</si>
  <si>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</si>
  <si>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</si>
  <si>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</si>
  <si>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</si>
  <si>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</si>
  <si>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</si>
  <si>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</si>
  <si>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</si>
  <si>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</si>
  <si>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</si>
  <si>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</si>
  <si>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</si>
  <si>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</si>
  <si>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</si>
  <si>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</si>
  <si>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</si>
  <si>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</si>
  <si>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</si>
  <si>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</si>
  <si>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</si>
  <si>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</si>
  <si>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</si>
  <si>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</si>
  <si>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</si>
  <si>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</si>
  <si>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</si>
  <si>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</si>
  <si>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</si>
  <si>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</si>
  <si>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</si>
  <si>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</si>
  <si>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</si>
  <si>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</si>
  <si>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</si>
  <si>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</si>
  <si>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</si>
  <si>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</si>
  <si>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</si>
  <si>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</si>
  <si>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</si>
  <si>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</si>
  <si>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</si>
  <si>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</si>
  <si>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</si>
  <si>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</si>
  <si>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</si>
  <si>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</si>
  <si>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</si>
  <si>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</si>
  <si>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</si>
  <si>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</si>
  <si>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</si>
  <si>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</si>
  <si>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</si>
  <si>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</si>
  <si>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</si>
  <si>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</si>
  <si>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</si>
  <si>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</si>
  <si>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</si>
  <si>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</si>
  <si>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</si>
  <si>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</si>
  <si>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</si>
  <si>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</si>
  <si>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</si>
  <si>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</si>
  <si>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</si>
  <si>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</si>
  <si>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</si>
  <si>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</si>
  <si>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</si>
  <si>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</si>
  <si>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</si>
  <si>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</si>
  <si>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</si>
  <si>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</si>
  <si>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</si>
  <si>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</si>
  <si>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</si>
  <si>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</si>
  <si>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</si>
  <si>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</si>
  <si>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</si>
  <si>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</si>
  <si>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</si>
  <si>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</si>
  <si>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</si>
  <si>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</si>
  <si>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</si>
  <si>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</si>
  <si>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</si>
  <si>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</si>
  <si>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</si>
  <si>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</si>
  <si>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</si>
  <si>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</si>
  <si>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</si>
  <si>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</si>
  <si>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</si>
  <si>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</si>
  <si>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</si>
  <si>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</si>
  <si>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</si>
  <si>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</si>
  <si>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</si>
  <si>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</si>
  <si>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</si>
  <si>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</si>
  <si>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</si>
  <si>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</si>
  <si>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</si>
  <si>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</si>
  <si>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</si>
  <si>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</si>
  <si>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</si>
  <si>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</si>
  <si>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</si>
  <si>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</si>
  <si>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</si>
  <si>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</si>
  <si>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</si>
  <si>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</si>
  <si>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</si>
  <si>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</si>
  <si>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</si>
  <si>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</si>
  <si>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</si>
  <si>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</si>
  <si>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</si>
  <si>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</si>
  <si>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</si>
  <si>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</si>
  <si>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</si>
  <si>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</si>
  <si>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</si>
  <si>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</si>
  <si>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</si>
  <si>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</si>
  <si>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</si>
  <si>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</si>
  <si>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</si>
  <si>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</si>
  <si>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</si>
  <si>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</si>
  <si>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</si>
  <si>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</si>
  <si>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</si>
  <si>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</si>
  <si>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</si>
  <si>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</si>
  <si>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</si>
  <si>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</si>
  <si>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</si>
  <si>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</si>
  <si>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</si>
  <si>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</si>
  <si>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</si>
  <si>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</si>
  <si>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</si>
  <si>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</si>
  <si>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</si>
  <si>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</si>
  <si>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</si>
  <si>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</si>
  <si>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</si>
  <si>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</si>
  <si>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</si>
  <si>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</si>
  <si>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</si>
  <si>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</si>
  <si>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</si>
  <si>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</si>
  <si>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</si>
  <si>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</si>
  <si>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</si>
  <si>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</si>
  <si>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</si>
  <si>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</si>
  <si>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</si>
  <si>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</si>
  <si>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</si>
  <si>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</si>
  <si>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</si>
  <si>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</si>
  <si>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</si>
  <si>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</si>
  <si>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</si>
  <si>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</si>
  <si>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</si>
  <si>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</si>
  <si>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</si>
  <si>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</si>
  <si>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</si>
  <si>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</si>
  <si>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</si>
  <si>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</si>
  <si>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</si>
  <si>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</si>
  <si>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</si>
  <si>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</si>
  <si>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</si>
  <si>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</si>
  <si>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</si>
  <si>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</si>
  <si>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</si>
  <si>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</si>
  <si>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</si>
  <si>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</si>
  <si>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</si>
  <si>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</si>
  <si>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</si>
  <si>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</si>
  <si>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</si>
  <si>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</si>
  <si>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</si>
  <si>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</si>
  <si>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</si>
  <si>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</si>
  <si>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</si>
  <si>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</si>
  <si>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</si>
  <si>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</si>
  <si>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</si>
  <si>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</si>
  <si>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</si>
  <si>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</si>
  <si>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</si>
  <si>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</si>
  <si>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</si>
  <si>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</si>
  <si>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</si>
  <si>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</si>
  <si>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</si>
  <si>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</si>
  <si>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</si>
  <si>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</si>
  <si>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</si>
  <si>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</si>
  <si>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</si>
  <si>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</si>
  <si>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</si>
  <si>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</si>
  <si>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</si>
  <si>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</si>
  <si>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</si>
  <si>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</si>
  <si>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</si>
  <si>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</si>
  <si>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</si>
  <si>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</si>
  <si>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</si>
  <si>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</si>
  <si>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</si>
  <si>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</si>
  <si>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</si>
  <si>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</si>
  <si>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</si>
  <si>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</si>
  <si>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</si>
  <si>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</si>
  <si>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</si>
  <si>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</si>
  <si>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</si>
  <si>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</si>
  <si>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</si>
  <si>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</si>
  <si>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</si>
  <si>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</si>
  <si>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</si>
  <si>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</si>
  <si>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</si>
  <si>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</si>
  <si>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</si>
  <si>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</si>
  <si>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</si>
  <si>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</si>
  <si>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</si>
  <si>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</si>
  <si>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</si>
  <si>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</si>
  <si>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</si>
  <si>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</si>
  <si>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</si>
  <si>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</si>
  <si>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</si>
  <si>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</si>
  <si>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</si>
  <si>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</si>
  <si>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</si>
  <si>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</si>
  <si>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</si>
  <si>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</si>
  <si>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</si>
  <si>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</si>
  <si>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</si>
  <si>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</si>
  <si>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</si>
  <si>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</si>
  <si>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</si>
  <si>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</si>
  <si>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</si>
  <si>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</si>
  <si>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</si>
  <si>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</si>
  <si>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</si>
  <si>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</si>
  <si>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</si>
  <si>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</si>
  <si>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</si>
  <si>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</si>
  <si>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</si>
  <si>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</si>
  <si>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</si>
  <si>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</si>
  <si>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</si>
  <si>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</si>
  <si>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</si>
  <si>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</si>
  <si>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</si>
  <si>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</si>
  <si>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</si>
  <si>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</si>
  <si>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</si>
  <si>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</si>
  <si>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</si>
  <si>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</si>
  <si>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</si>
  <si>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</si>
  <si>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</si>
  <si>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</si>
  <si>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</si>
  <si>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</si>
  <si>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</si>
  <si>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</si>
  <si>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</si>
  <si>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</si>
  <si>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</si>
  <si>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</si>
  <si>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</si>
  <si>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</si>
  <si>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</si>
  <si>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</si>
  <si>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</si>
  <si>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</si>
  <si>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</si>
  <si>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</si>
  <si>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</si>
  <si>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</si>
  <si>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</si>
  <si>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</si>
  <si>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</si>
  <si>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</si>
  <si>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</si>
  <si>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</si>
  <si>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</si>
  <si>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</si>
  <si>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</si>
  <si>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</si>
  <si>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</si>
  <si>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</si>
  <si>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</si>
  <si>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</si>
  <si>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</si>
  <si>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</si>
  <si>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</si>
  <si>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</si>
  <si>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</si>
  <si>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</si>
  <si>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</si>
  <si>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</si>
  <si>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</si>
  <si>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</si>
  <si>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</si>
  <si>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</si>
  <si>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</si>
  <si>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</si>
  <si>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</si>
  <si>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</si>
  <si>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</si>
  <si>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</si>
  <si>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</si>
  <si>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</si>
  <si>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</si>
  <si>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</si>
  <si>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</si>
  <si>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</si>
  <si>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</si>
  <si>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</si>
  <si>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</si>
  <si>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</si>
  <si>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</si>
  <si>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</si>
  <si>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</si>
  <si>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</si>
  <si>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</si>
  <si>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</si>
  <si>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</si>
  <si>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</si>
  <si>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</si>
  <si>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</si>
  <si>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</si>
  <si>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</si>
  <si>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</si>
  <si>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</si>
  <si>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</si>
  <si>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</si>
  <si>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</si>
  <si>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</si>
  <si>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</si>
  <si>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</si>
  <si>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</si>
  <si>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</si>
  <si>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</si>
  <si>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</si>
  <si>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</si>
  <si>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</si>
  <si>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</si>
  <si>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</si>
  <si>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</si>
  <si>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</si>
  <si>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</si>
  <si>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</si>
  <si>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</si>
  <si>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</si>
  <si>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</si>
  <si>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</si>
  <si>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</si>
  <si>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</si>
  <si>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</si>
  <si>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</si>
  <si>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</si>
  <si>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</si>
  <si>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</si>
  <si>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</si>
  <si>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</si>
  <si>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</si>
  <si>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</si>
  <si>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</si>
  <si>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</si>
  <si>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</si>
  <si>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</si>
  <si>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</si>
  <si>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</si>
  <si>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</si>
  <si>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</si>
  <si>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</si>
  <si>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</si>
  <si>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</si>
  <si>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</si>
  <si>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</si>
  <si>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</si>
  <si>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</si>
  <si>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</si>
  <si>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</si>
  <si>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</si>
  <si>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</si>
  <si>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</si>
  <si>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</si>
  <si>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</si>
  <si>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</si>
  <si>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</si>
  <si>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</si>
  <si>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</si>
  <si>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</si>
  <si>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</si>
  <si>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</si>
  <si>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</si>
  <si>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</si>
  <si>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</si>
  <si>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</si>
  <si>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</si>
  <si>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</si>
  <si>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</si>
  <si>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</si>
  <si>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</si>
  <si>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</si>
  <si>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</si>
  <si>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</si>
  <si>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</si>
  <si>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</si>
  <si>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</si>
  <si>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</si>
  <si>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</si>
  <si>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</si>
  <si>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</si>
  <si>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</si>
  <si>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</si>
  <si>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</si>
  <si>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</si>
  <si>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</si>
  <si>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</si>
  <si>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</si>
  <si>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</si>
  <si>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</si>
  <si>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</si>
  <si>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</si>
  <si>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</si>
  <si>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</si>
  <si>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</si>
  <si>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</si>
  <si>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</si>
  <si>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</si>
  <si>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</si>
  <si>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</si>
  <si>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</si>
  <si>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</si>
  <si>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</si>
  <si>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</si>
  <si>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</si>
  <si>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</si>
  <si>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</si>
  <si>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</si>
  <si>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</si>
  <si>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</si>
  <si>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</si>
  <si>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</si>
  <si>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</si>
  <si>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</si>
  <si>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</si>
  <si>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</si>
  <si>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</si>
  <si>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</si>
  <si>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</si>
  <si>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</si>
  <si>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</si>
  <si>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</si>
  <si>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</si>
  <si>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</si>
  <si>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</si>
  <si>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</si>
  <si>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</si>
  <si>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</si>
  <si>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</si>
  <si>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</si>
  <si>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</si>
  <si>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</si>
  <si>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</si>
  <si>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</si>
  <si>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</si>
  <si>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</si>
  <si>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</si>
  <si>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</si>
  <si>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</si>
  <si>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</si>
  <si>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</si>
  <si>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</si>
  <si>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</si>
  <si>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</si>
  <si>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</si>
  <si>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</si>
  <si>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</si>
  <si>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</si>
  <si>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</si>
  <si>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</si>
  <si>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</si>
  <si>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</si>
  <si>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</si>
  <si>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</si>
  <si>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</si>
  <si>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</si>
  <si>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</si>
  <si>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</si>
  <si>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</si>
  <si>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</si>
  <si>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</si>
  <si>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</si>
  <si>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</si>
  <si>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</si>
  <si>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</si>
  <si>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</si>
  <si>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</si>
  <si>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</si>
  <si>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</si>
  <si>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</si>
  <si>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</si>
  <si>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</si>
  <si>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</si>
  <si>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</si>
  <si>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</si>
  <si>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</si>
  <si>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</si>
  <si>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</si>
  <si>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</si>
  <si>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</si>
  <si>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</si>
  <si>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</si>
  <si>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</si>
  <si>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</si>
  <si>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</si>
  <si>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</si>
  <si>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</si>
  <si>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</si>
  <si>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</si>
  <si>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</si>
  <si>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</si>
  <si>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</si>
  <si>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</si>
  <si>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</si>
  <si>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</si>
  <si>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</si>
  <si>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</si>
  <si>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</si>
  <si>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</si>
  <si>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</si>
  <si>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</si>
  <si>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</si>
  <si>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</si>
  <si>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</si>
  <si>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</si>
  <si>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</si>
  <si>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</si>
  <si>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</si>
  <si>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</si>
  <si>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</si>
  <si>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</si>
  <si>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</si>
  <si>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</si>
  <si>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</si>
  <si>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</si>
  <si>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</si>
  <si>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</si>
  <si>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</si>
  <si>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</si>
  <si>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</si>
  <si>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</si>
  <si>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</si>
  <si>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</si>
  <si>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</si>
  <si>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</si>
  <si>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</si>
  <si>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</si>
  <si>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</si>
  <si>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</si>
  <si>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</si>
  <si>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</si>
  <si>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</si>
  <si>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</si>
  <si>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</si>
  <si>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</si>
  <si>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</si>
  <si>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</si>
  <si>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</si>
  <si>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</si>
  <si>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</si>
  <si>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</si>
  <si>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</si>
  <si>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</si>
  <si>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</si>
  <si>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</si>
  <si>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</si>
  <si>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</si>
  <si>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</si>
  <si>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</si>
  <si>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</si>
  <si>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</si>
  <si>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</si>
  <si>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</si>
  <si>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</si>
  <si>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</si>
  <si>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</si>
  <si>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</si>
  <si>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</si>
  <si>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</si>
  <si>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</si>
  <si>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</si>
  <si>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</si>
  <si>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</si>
  <si>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</si>
  <si>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</si>
  <si>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</si>
  <si>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</si>
  <si>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</si>
  <si>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</si>
  <si>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</si>
  <si>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</si>
  <si>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</si>
  <si>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</si>
  <si>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</si>
  <si>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</si>
  <si>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</si>
  <si>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</si>
  <si>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</si>
  <si>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</si>
  <si>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</si>
  <si>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</si>
  <si>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</si>
  <si>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</si>
  <si>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</si>
  <si>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</si>
  <si>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</si>
  <si>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</si>
  <si>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</si>
  <si>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</si>
  <si>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</si>
  <si>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</si>
  <si>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</si>
  <si>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</si>
  <si>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</si>
  <si>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</si>
  <si>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</si>
  <si>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</si>
  <si>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</si>
  <si>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</si>
  <si>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</si>
  <si>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</si>
  <si>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</si>
  <si>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</si>
  <si>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</si>
  <si>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</si>
  <si>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</si>
  <si>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</si>
  <si>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</si>
  <si>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</si>
  <si>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</si>
  <si>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</si>
  <si>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</si>
  <si>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</si>
  <si>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</si>
  <si>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</si>
  <si>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</si>
  <si>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</si>
  <si>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</si>
  <si>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</si>
  <si>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</si>
  <si>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</si>
  <si>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</si>
  <si>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</si>
  <si>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</si>
  <si>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</si>
  <si>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</si>
  <si>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</si>
  <si>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</si>
  <si>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</si>
  <si>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</si>
  <si>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</si>
  <si>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</si>
  <si>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</si>
  <si>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</si>
  <si>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</si>
  <si>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</si>
  <si>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</si>
  <si>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</si>
  <si>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</si>
  <si>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</si>
  <si>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</si>
  <si>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</si>
  <si>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</si>
  <si>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</si>
  <si>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</si>
  <si>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</si>
  <si>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</si>
  <si>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</si>
  <si>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</si>
  <si>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</si>
  <si>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</si>
  <si>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</si>
  <si>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</si>
  <si>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</si>
  <si>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</si>
  <si>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</si>
  <si>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</si>
  <si>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</si>
  <si>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</si>
  <si>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</si>
  <si>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</si>
  <si>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</si>
  <si>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</si>
  <si>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</si>
  <si>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</si>
  <si>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</si>
  <si>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</si>
  <si>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</si>
  <si>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</si>
  <si>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</si>
  <si>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</si>
  <si>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</si>
  <si>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</si>
  <si>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</si>
  <si>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</si>
  <si>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</si>
  <si>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</si>
  <si>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</si>
  <si>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</si>
  <si>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</si>
  <si>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</si>
  <si>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</si>
  <si>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</si>
  <si>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</si>
  <si>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</si>
  <si>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</si>
  <si>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</si>
  <si>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</si>
  <si>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</si>
  <si>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</si>
  <si>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</si>
  <si>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</si>
  <si>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</si>
  <si>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</si>
  <si>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</si>
  <si>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</si>
  <si>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</si>
  <si>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</si>
  <si>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</si>
  <si>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</si>
  <si>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</si>
  <si>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</si>
  <si>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</si>
  <si>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</si>
  <si>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</si>
  <si>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</si>
  <si>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</si>
  <si>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</si>
  <si>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</si>
  <si>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</si>
  <si>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</si>
  <si>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</si>
  <si>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</si>
  <si>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</si>
  <si>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</si>
  <si>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</si>
  <si>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</si>
  <si>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</si>
  <si>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</si>
  <si>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</si>
  <si>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</si>
  <si>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</si>
  <si>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</si>
  <si>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</si>
  <si>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</si>
  <si>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</si>
  <si>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</si>
  <si>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</si>
  <si>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</si>
  <si>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</si>
  <si>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</si>
  <si>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</si>
  <si>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</si>
  <si>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</si>
  <si>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</si>
  <si>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</si>
  <si>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</si>
  <si>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</si>
  <si>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</si>
  <si>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</si>
  <si>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</si>
  <si>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</si>
  <si>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</si>
  <si>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</si>
  <si>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</si>
  <si>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</si>
  <si>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</si>
  <si>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</si>
  <si>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</si>
  <si>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</si>
  <si>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</si>
  <si>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</si>
  <si>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</si>
  <si>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</si>
  <si>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</si>
  <si>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</si>
  <si>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</si>
  <si>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</si>
  <si>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</si>
  <si>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</si>
  <si>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</si>
  <si>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</si>
  <si>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</si>
  <si>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</si>
  <si>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</si>
  <si>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</si>
  <si>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</si>
  <si>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</si>
  <si>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</si>
  <si>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</si>
  <si>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</si>
  <si>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</si>
  <si>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</si>
  <si>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</si>
  <si>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</si>
  <si>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</si>
  <si>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</si>
  <si>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</si>
  <si>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</si>
  <si>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</si>
  <si>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</si>
  <si>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</si>
  <si>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</si>
  <si>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</si>
  <si>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</si>
  <si>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</si>
  <si>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</si>
  <si>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</si>
  <si>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</si>
  <si>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</si>
  <si>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</si>
  <si>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</si>
  <si>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</si>
  <si>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</si>
  <si>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</si>
  <si>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</si>
  <si>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</si>
  <si>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</si>
  <si>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</si>
  <si>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</si>
  <si>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</si>
  <si>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</si>
  <si>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</si>
  <si>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</si>
  <si>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</si>
  <si>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</si>
  <si>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</si>
  <si>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</si>
  <si>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</si>
  <si>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</si>
  <si>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</si>
  <si>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</si>
  <si>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</si>
  <si>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</si>
  <si>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</si>
  <si>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</si>
  <si>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</si>
  <si>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</si>
  <si>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</si>
  <si>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</si>
  <si>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</si>
  <si>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</si>
  <si>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</si>
  <si>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</si>
  <si>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</si>
  <si>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</si>
  <si>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</si>
  <si>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</si>
  <si>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</si>
  <si>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</si>
  <si>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</si>
  <si>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</si>
  <si>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</si>
  <si>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</si>
  <si>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</si>
  <si>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</si>
  <si>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</si>
  <si>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</si>
  <si>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</si>
  <si>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</si>
  <si>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</si>
  <si>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</si>
  <si>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</si>
  <si>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</si>
  <si>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</si>
  <si>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</si>
  <si>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</si>
  <si>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</si>
  <si>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</si>
  <si>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</si>
  <si>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</si>
  <si>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</si>
  <si>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</si>
  <si>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</si>
  <si>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</si>
  <si>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</si>
  <si>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</si>
  <si>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</si>
  <si>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</si>
  <si>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</si>
  <si>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</si>
  <si>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</si>
  <si>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</si>
  <si>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</si>
  <si>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</si>
  <si>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</si>
  <si>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</si>
  <si>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</si>
  <si>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</si>
  <si>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</si>
  <si>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</si>
  <si>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</si>
  <si>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</si>
  <si>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</si>
  <si>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</si>
  <si>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</si>
  <si>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</si>
  <si>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</si>
  <si>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</si>
  <si>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</si>
  <si>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</si>
  <si>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</si>
  <si>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</si>
  <si>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</si>
  <si>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</si>
  <si>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</si>
  <si>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</si>
  <si>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</si>
  <si>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</si>
  <si>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</si>
  <si>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</si>
  <si>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</si>
  <si>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</si>
  <si>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</si>
  <si>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</si>
  <si>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</si>
  <si>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</si>
  <si>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</si>
  <si>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</si>
  <si>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</si>
  <si>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</si>
  <si>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</si>
  <si>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</si>
  <si>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</si>
  <si>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</si>
  <si>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</si>
  <si>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</si>
  <si>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</si>
  <si>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</si>
  <si>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</si>
  <si>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</si>
  <si>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</si>
  <si>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</si>
  <si>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</si>
  <si>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</si>
  <si>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</si>
  <si>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</si>
  <si>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</si>
  <si>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</si>
  <si>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</si>
  <si>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</si>
  <si>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</si>
  <si>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</si>
  <si>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</si>
  <si>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</si>
  <si>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</si>
  <si>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</si>
  <si>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</si>
  <si>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</si>
  <si>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</si>
  <si>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</si>
  <si>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</si>
  <si>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</si>
  <si>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</si>
  <si>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</si>
  <si>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</si>
  <si>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</si>
  <si>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</si>
  <si>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</si>
  <si>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</si>
  <si>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</si>
  <si>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</si>
  <si>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</si>
  <si>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</si>
  <si>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</si>
  <si>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</si>
  <si>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</si>
  <si>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</si>
  <si>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</si>
  <si>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</si>
  <si>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</si>
  <si>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</si>
  <si>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</si>
  <si>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</si>
  <si>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</si>
  <si>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</si>
  <si>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</si>
  <si>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</si>
  <si>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</si>
  <si>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</si>
  <si>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</si>
  <si>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</si>
  <si>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</si>
  <si>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</si>
  <si>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</si>
  <si>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</si>
  <si>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</si>
  <si>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</si>
  <si>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</si>
  <si>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</si>
  <si>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</si>
  <si>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</si>
  <si>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</si>
  <si>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</si>
  <si>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</si>
  <si>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</si>
  <si>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</si>
  <si>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</si>
  <si>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</si>
  <si>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</si>
  <si>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</si>
  <si>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</si>
  <si>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</si>
  <si>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</si>
  <si>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</si>
  <si>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</si>
  <si>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</si>
  <si>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</si>
  <si>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</si>
  <si>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</si>
  <si>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</si>
  <si>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</si>
  <si>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</si>
  <si>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</si>
  <si>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</si>
  <si>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</si>
  <si>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</si>
  <si>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</si>
  <si>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</si>
  <si>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</si>
  <si>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</si>
  <si>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</si>
  <si>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</si>
  <si>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</si>
  <si>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</si>
  <si>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</si>
  <si>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</si>
  <si>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</si>
  <si>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</si>
  <si>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</si>
  <si>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</si>
  <si>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</si>
  <si>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</si>
  <si>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</si>
  <si>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</si>
  <si>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</si>
  <si>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</si>
  <si>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</si>
  <si>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</si>
  <si>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</si>
  <si>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</si>
  <si>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</si>
  <si>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</si>
  <si>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</si>
  <si>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</si>
  <si>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</si>
  <si>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</si>
  <si>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</si>
  <si>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</si>
  <si>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</si>
  <si>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</si>
  <si>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</si>
  <si>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</si>
  <si>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</si>
  <si>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</si>
  <si>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</si>
  <si>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</si>
  <si>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</si>
  <si>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</si>
  <si>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</si>
  <si>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</si>
  <si>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</si>
  <si>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</si>
  <si>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</si>
  <si>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</si>
  <si>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</si>
  <si>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</si>
  <si>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</si>
  <si>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</si>
  <si>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</si>
  <si>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</si>
  <si>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</si>
  <si>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</si>
  <si>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</si>
  <si>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</si>
  <si>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</si>
  <si>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</si>
  <si>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</si>
  <si>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</si>
  <si>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</si>
  <si>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</si>
  <si>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</si>
  <si>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</si>
  <si>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</si>
  <si>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</si>
  <si>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</si>
  <si>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</si>
  <si>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</si>
  <si>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</si>
  <si>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</si>
  <si>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</si>
  <si>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</si>
  <si>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</si>
  <si>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</si>
  <si>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</si>
  <si>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</si>
  <si>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</si>
  <si>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</si>
  <si>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</si>
  <si>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</si>
  <si>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</si>
  <si>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</si>
  <si>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</si>
  <si>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</si>
  <si>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</si>
  <si>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</si>
  <si>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</si>
  <si>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</si>
  <si>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</si>
  <si>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</si>
  <si>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</si>
  <si>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</si>
  <si>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</si>
  <si>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</si>
  <si>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</si>
  <si>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</si>
  <si>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</si>
  <si>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</si>
  <si>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</si>
  <si>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</si>
  <si>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</si>
  <si>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</si>
  <si>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</si>
  <si>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</si>
  <si>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</si>
  <si>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</si>
  <si>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</si>
  <si>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</si>
  <si>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</si>
  <si>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</si>
  <si>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</si>
  <si>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</si>
  <si>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</si>
  <si>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</si>
  <si>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</si>
  <si>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</si>
  <si>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</si>
  <si>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</si>
  <si>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</si>
  <si>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</si>
  <si>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</si>
  <si>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</si>
  <si>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</si>
  <si>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</si>
  <si>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</si>
  <si>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</si>
  <si>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</si>
  <si>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</si>
  <si>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</si>
  <si>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</si>
  <si>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</si>
  <si>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</si>
  <si>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</si>
  <si>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</si>
  <si>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</si>
  <si>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</si>
  <si>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</si>
  <si>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</si>
  <si>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</si>
  <si>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</si>
  <si>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</si>
  <si>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</si>
  <si>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</si>
  <si>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</si>
  <si>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</si>
  <si>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</si>
  <si>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</si>
  <si>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</si>
  <si>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</si>
  <si>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</si>
  <si>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</si>
  <si>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</si>
  <si>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</si>
  <si>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</si>
  <si>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</si>
  <si>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</si>
  <si>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</si>
  <si>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</si>
  <si>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</si>
  <si>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</si>
  <si>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</si>
  <si>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</si>
  <si>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</si>
  <si>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</si>
  <si>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</si>
  <si>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</si>
  <si>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</si>
  <si>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</si>
  <si>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</si>
  <si>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</si>
  <si>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</si>
  <si>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</si>
  <si>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</si>
  <si>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</si>
  <si>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</si>
  <si>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</si>
  <si>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</si>
  <si>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</si>
  <si>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</si>
  <si>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</si>
  <si>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</si>
  <si>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</si>
  <si>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</si>
  <si>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</si>
  <si>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</si>
  <si>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</si>
  <si>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</si>
  <si>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</si>
  <si>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</si>
  <si>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</si>
  <si>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</si>
  <si>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</si>
  <si>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</si>
  <si>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</si>
  <si>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</si>
  <si>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</si>
  <si>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</si>
  <si>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</si>
  <si>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</si>
  <si>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</si>
  <si>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</si>
  <si>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</si>
  <si>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</si>
  <si>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</si>
  <si>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</si>
  <si>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</si>
  <si>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</si>
  <si>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</si>
  <si>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</si>
  <si>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</si>
  <si>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</si>
  <si>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</si>
  <si>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</si>
  <si>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</si>
  <si>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</si>
  <si>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</si>
  <si>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</si>
  <si>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</si>
  <si>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</si>
  <si>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</si>
  <si>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</si>
  <si>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</si>
  <si>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</si>
  <si>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</si>
  <si>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</si>
  <si>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</si>
  <si>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</si>
  <si>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</si>
  <si>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</si>
  <si>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</si>
  <si>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</si>
  <si>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</si>
  <si>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</si>
  <si>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</si>
  <si>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</si>
  <si>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</si>
  <si>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</si>
  <si>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</si>
  <si>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</si>
  <si>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</si>
  <si>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</si>
  <si>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</si>
  <si>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</si>
  <si>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</si>
  <si>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</si>
  <si>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</si>
  <si>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</si>
  <si>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</si>
  <si>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</si>
  <si>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</si>
  <si>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</si>
  <si>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</si>
  <si>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</si>
  <si>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</si>
  <si>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</si>
  <si>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</si>
  <si>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</si>
  <si>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</si>
  <si>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</si>
  <si>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</si>
  <si>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</si>
  <si>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</si>
  <si>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</si>
  <si>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</si>
  <si>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</si>
  <si>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</si>
  <si>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</si>
  <si>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</si>
  <si>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</si>
  <si>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</si>
  <si>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</si>
  <si>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</si>
  <si>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</si>
  <si>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</si>
  <si>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</si>
  <si>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</si>
  <si>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</si>
  <si>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</si>
  <si>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</si>
  <si>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</si>
  <si>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</si>
  <si>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</si>
  <si>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</si>
  <si>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</si>
  <si>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</si>
  <si>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</si>
  <si>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</si>
  <si>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</si>
  <si>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</si>
  <si>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</si>
  <si>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</si>
  <si>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</si>
  <si>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</si>
  <si>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</si>
  <si>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</si>
  <si>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</si>
  <si>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</si>
  <si>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</si>
  <si>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</si>
  <si>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</si>
  <si>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</si>
  <si>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</si>
  <si>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</si>
  <si>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</si>
  <si>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</si>
  <si>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</si>
  <si>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</si>
  <si>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</si>
  <si>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</si>
  <si>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</si>
  <si>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</si>
  <si>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</si>
  <si>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</si>
  <si>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</si>
  <si>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</si>
  <si>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</si>
  <si>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</si>
  <si>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</si>
  <si>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</si>
  <si>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</si>
  <si>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</si>
  <si>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</si>
  <si>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</si>
  <si>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</si>
  <si>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</si>
  <si>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</si>
  <si>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</si>
  <si>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</si>
  <si>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</si>
  <si>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</si>
  <si>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</si>
  <si>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</si>
  <si>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</si>
  <si>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</si>
  <si>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</si>
  <si>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</si>
  <si>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</si>
  <si>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</si>
  <si>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</si>
  <si>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</si>
  <si>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</si>
  <si>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</si>
  <si>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</si>
  <si>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</si>
  <si>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</si>
  <si>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</si>
  <si>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</si>
  <si>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</si>
  <si>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</si>
  <si>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</si>
  <si>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</si>
  <si>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</si>
  <si>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</si>
  <si>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</si>
  <si>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</si>
  <si>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</si>
  <si>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</si>
  <si>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</si>
  <si>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</si>
  <si>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</si>
  <si>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</si>
  <si>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</si>
  <si>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</si>
  <si>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</si>
  <si>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</si>
  <si>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</si>
  <si>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</si>
  <si>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</si>
  <si>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</si>
  <si>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</si>
  <si>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</si>
  <si>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</si>
  <si>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</si>
  <si>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</si>
  <si>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</si>
  <si>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</si>
  <si>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</si>
  <si>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</si>
  <si>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</si>
  <si>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</si>
  <si>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</si>
  <si>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</si>
  <si>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</si>
  <si>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</si>
  <si>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</si>
  <si>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</si>
  <si>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</si>
  <si>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</si>
  <si>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</si>
  <si>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</si>
  <si>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</si>
  <si>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</si>
  <si>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</si>
  <si>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</si>
  <si>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</si>
  <si>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</si>
  <si>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</si>
  <si>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</si>
  <si>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</si>
  <si>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</si>
  <si>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</si>
  <si>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</si>
  <si>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</si>
  <si>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</si>
  <si>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</si>
  <si>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</si>
  <si>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</si>
  <si>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</si>
  <si>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</si>
  <si>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</si>
  <si>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</si>
  <si>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</si>
  <si>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</si>
  <si>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</si>
  <si>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</si>
  <si>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</si>
  <si>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</si>
  <si>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</si>
  <si>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</si>
  <si>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</si>
  <si>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</si>
  <si>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</si>
  <si>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</si>
  <si>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</si>
  <si>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</si>
  <si>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</si>
  <si>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</si>
  <si>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</si>
  <si>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</si>
  <si>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</si>
  <si>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</si>
  <si>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</si>
  <si>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</si>
  <si>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</si>
  <si>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</si>
  <si>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</si>
  <si>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</si>
  <si>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</si>
  <si>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</si>
  <si>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</si>
  <si>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</si>
  <si>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</si>
  <si>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</si>
  <si>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</si>
  <si>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</si>
  <si>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</si>
  <si>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</si>
  <si>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</si>
  <si>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</si>
  <si>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</si>
  <si>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</si>
  <si>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</si>
  <si>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</si>
  <si>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</si>
  <si>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</si>
  <si>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</si>
  <si>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</si>
  <si>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</si>
  <si>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</si>
  <si>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</si>
  <si>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</si>
  <si>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</si>
  <si>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</si>
  <si>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</si>
  <si>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</si>
  <si>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</si>
  <si>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</si>
  <si>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</si>
  <si>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</si>
  <si>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</si>
  <si>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</si>
  <si>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</si>
  <si>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</si>
  <si>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</si>
  <si>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</si>
  <si>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</si>
  <si>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</si>
  <si>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</si>
  <si>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</si>
  <si>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</si>
  <si>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</si>
  <si>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</si>
  <si>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</si>
  <si>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</si>
  <si>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</si>
  <si>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</si>
  <si>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</si>
  <si>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</si>
  <si>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</si>
  <si>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</si>
  <si>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</si>
  <si>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</si>
  <si>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</si>
  <si>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</si>
  <si>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</si>
  <si>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</si>
  <si>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</si>
  <si>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</si>
  <si>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</si>
  <si>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</si>
  <si>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</si>
  <si>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</si>
  <si>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</si>
  <si>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</si>
  <si>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</si>
  <si>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</si>
  <si>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</si>
  <si>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</si>
  <si>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</si>
  <si>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</si>
  <si>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</si>
  <si>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</si>
  <si>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</si>
  <si>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</si>
  <si>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</si>
  <si>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</si>
  <si>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</si>
  <si>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</si>
  <si>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</si>
  <si>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</si>
  <si>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</si>
  <si>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</si>
  <si>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</si>
  <si>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</si>
  <si>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</si>
  <si>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</si>
  <si>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</si>
  <si>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</si>
  <si>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</si>
  <si>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</si>
  <si>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</si>
  <si>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</si>
  <si>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</si>
  <si>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</si>
  <si>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</si>
  <si>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</si>
  <si>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</si>
  <si>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</si>
  <si>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</si>
  <si>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</si>
  <si>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</si>
  <si>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</si>
  <si>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</si>
  <si>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</si>
  <si>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</si>
  <si>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</si>
  <si>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</si>
  <si>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</si>
  <si>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</si>
  <si>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</si>
  <si>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</si>
  <si>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</si>
  <si>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</si>
  <si>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</si>
  <si>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</si>
  <si>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</si>
  <si>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</si>
  <si>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</si>
  <si>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</si>
  <si>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</si>
  <si>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</si>
  <si>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</si>
  <si>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</si>
  <si>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</si>
  <si>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</si>
  <si>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</si>
  <si>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</si>
  <si>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</si>
  <si>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</si>
  <si>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</si>
  <si>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</si>
  <si>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</si>
  <si>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</si>
  <si>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</si>
  <si>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</si>
  <si>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</si>
  <si>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</si>
  <si>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</si>
  <si>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</si>
  <si>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</si>
  <si>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</si>
  <si>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</si>
  <si>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</si>
  <si>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</si>
  <si>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</si>
  <si>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</si>
  <si>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</si>
  <si>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</si>
  <si>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</si>
  <si>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</si>
  <si>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</si>
  <si>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</si>
  <si>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</si>
  <si>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</si>
  <si>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</si>
  <si>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</si>
  <si>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</si>
  <si>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</si>
  <si>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</si>
  <si>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</si>
  <si>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</si>
  <si>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</si>
  <si>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</si>
  <si>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</si>
  <si>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</si>
  <si>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</si>
  <si>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</si>
  <si>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</si>
  <si>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</si>
  <si>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</si>
  <si>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</si>
  <si>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</si>
  <si>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</si>
  <si>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</si>
  <si>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</si>
  <si>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</si>
  <si>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</si>
  <si>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</si>
  <si>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</si>
  <si>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</si>
  <si>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</si>
  <si>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</si>
  <si>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</si>
  <si>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</si>
  <si>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</si>
  <si>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</si>
  <si>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</si>
  <si>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</si>
  <si>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</si>
  <si>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</si>
  <si>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</si>
  <si>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</si>
  <si>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</si>
  <si>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</si>
  <si>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</si>
  <si>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</si>
  <si>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</si>
  <si>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</si>
  <si>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</si>
  <si>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</si>
  <si>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</si>
  <si>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</si>
  <si>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</si>
  <si>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</si>
  <si>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</si>
  <si>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</si>
  <si>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</si>
  <si>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</si>
  <si>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</si>
  <si>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</si>
  <si>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</si>
  <si>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</si>
  <si>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</si>
  <si>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</si>
  <si>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</si>
  <si>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</si>
  <si>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</si>
  <si>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</si>
  <si>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</si>
  <si>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</si>
  <si>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</si>
  <si>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</si>
  <si>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</si>
  <si>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</si>
  <si>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</si>
  <si>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</si>
  <si>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</si>
  <si>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</si>
  <si>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</si>
  <si>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</si>
  <si>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</si>
  <si>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</si>
  <si>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</si>
  <si>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</si>
  <si>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</si>
  <si>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</si>
  <si>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</si>
  <si>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</si>
  <si>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</si>
  <si>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</si>
  <si>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</si>
  <si>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</si>
  <si>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</si>
  <si>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</si>
  <si>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</si>
  <si>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</si>
  <si>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</si>
  <si>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</si>
  <si>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</si>
  <si>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</si>
  <si>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</si>
  <si>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</si>
  <si>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</si>
  <si>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</si>
  <si>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</si>
  <si>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</si>
  <si>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</si>
  <si>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</si>
  <si>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</si>
  <si>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</si>
  <si>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</si>
  <si>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</si>
  <si>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</si>
  <si>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</si>
  <si>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</si>
  <si>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</si>
  <si>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</si>
  <si>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</si>
  <si>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</si>
  <si>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</si>
  <si>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</si>
  <si>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</si>
  <si>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</si>
  <si>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</si>
  <si>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</si>
  <si>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</si>
  <si>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</si>
  <si>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</si>
  <si>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</si>
  <si>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</si>
  <si>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</si>
  <si>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</si>
  <si>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</si>
  <si>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</si>
  <si>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</si>
  <si>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</si>
  <si>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</si>
  <si>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</si>
  <si>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</si>
  <si>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</si>
  <si>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</si>
  <si>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</si>
  <si>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</si>
  <si>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</si>
  <si>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</si>
  <si>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</si>
  <si>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</si>
  <si>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</si>
  <si>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</si>
  <si>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</si>
  <si>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</si>
  <si>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</si>
  <si>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</si>
  <si>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</si>
  <si>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</si>
  <si>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</si>
  <si>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</si>
  <si>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</si>
  <si>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</si>
  <si>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</si>
  <si>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</si>
  <si>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</si>
  <si>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</si>
  <si>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</si>
  <si>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</si>
  <si>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</si>
  <si>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</si>
  <si>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</si>
  <si>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</si>
  <si>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</si>
  <si>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</si>
  <si>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</si>
  <si>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</si>
  <si>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</si>
  <si>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</si>
  <si>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</si>
  <si>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</si>
  <si>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</si>
  <si>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</si>
  <si>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</si>
  <si>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</si>
  <si>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</si>
  <si>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</si>
  <si>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</si>
  <si>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</si>
  <si>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</si>
  <si>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</si>
  <si>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</si>
  <si>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</si>
  <si>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</si>
  <si>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</si>
  <si>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</si>
  <si>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</si>
  <si>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</si>
  <si>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</si>
  <si>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</si>
  <si>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</si>
  <si>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</si>
  <si>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</si>
  <si>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</si>
  <si>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</si>
  <si>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</si>
  <si>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</si>
  <si>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</si>
  <si>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</si>
  <si>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</si>
  <si>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</si>
  <si>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</si>
  <si>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</si>
  <si>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</si>
  <si>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</si>
  <si>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</si>
  <si>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</si>
  <si>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</si>
  <si>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</si>
  <si>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</si>
  <si>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</si>
  <si>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</si>
  <si>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</si>
  <si>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</si>
  <si>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</si>
  <si>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</si>
  <si>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</si>
  <si>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</si>
  <si>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</si>
  <si>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</si>
  <si>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</si>
  <si>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</si>
  <si>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</si>
  <si>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</si>
  <si>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</si>
  <si>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</si>
  <si>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</si>
  <si>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</si>
  <si>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</si>
  <si>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</si>
  <si>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</si>
  <si>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</si>
  <si>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</si>
  <si>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</si>
  <si>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</si>
  <si>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</si>
  <si>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</si>
  <si>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</si>
  <si>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</si>
  <si>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</si>
  <si>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</si>
  <si>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</si>
  <si>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</si>
  <si>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</si>
  <si>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</si>
  <si>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</si>
  <si>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</si>
  <si>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</si>
  <si>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</si>
  <si>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</si>
  <si>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</si>
  <si>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</si>
  <si>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</si>
  <si>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</si>
  <si>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</si>
  <si>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</si>
  <si>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</si>
  <si>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</si>
  <si>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</si>
  <si>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</si>
  <si>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</si>
  <si>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</si>
  <si>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</si>
  <si>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</si>
  <si>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</si>
  <si>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</si>
  <si>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</si>
  <si>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</si>
  <si>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</si>
  <si>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</si>
  <si>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</si>
  <si>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</si>
  <si>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</si>
  <si>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</si>
  <si>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</si>
  <si>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</si>
  <si>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</si>
  <si>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</si>
  <si>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</si>
  <si>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</si>
  <si>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</si>
  <si>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</si>
  <si>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</si>
  <si>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</si>
  <si>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</si>
  <si>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</si>
  <si>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</si>
  <si>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</si>
  <si>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</si>
  <si>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</si>
  <si>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</si>
  <si>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</si>
  <si>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</si>
  <si>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</si>
  <si>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</si>
  <si>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</si>
  <si>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</si>
  <si>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</si>
  <si>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</si>
  <si>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</si>
  <si>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</si>
  <si>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</si>
  <si>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</si>
  <si>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</si>
  <si>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</si>
  <si>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</si>
  <si>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</si>
  <si>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</si>
  <si>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</si>
  <si>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</si>
  <si>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</si>
  <si>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</si>
  <si>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</si>
  <si>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</si>
  <si>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</si>
  <si>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</si>
  <si>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</si>
  <si>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</si>
  <si>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</si>
  <si>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</si>
  <si>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</si>
  <si>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</si>
  <si>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</si>
  <si>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</si>
  <si>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</si>
  <si>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</si>
  <si>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</si>
  <si>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</si>
  <si>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</si>
  <si>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</si>
  <si>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</si>
  <si>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</si>
  <si>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</si>
  <si>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</si>
  <si>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</si>
  <si>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</si>
  <si>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</si>
  <si>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</si>
  <si>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</si>
  <si>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</si>
  <si>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</si>
  <si>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</si>
  <si>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</si>
  <si>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</si>
  <si>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</si>
  <si>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</si>
  <si>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</si>
  <si>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</si>
  <si>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</si>
  <si>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</si>
  <si>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</si>
  <si>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</si>
  <si>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</si>
  <si>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</si>
  <si>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</si>
  <si>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</si>
  <si>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</si>
  <si>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</si>
  <si>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</si>
  <si>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</si>
  <si>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</si>
  <si>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</si>
  <si>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</si>
  <si>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</si>
  <si>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</si>
  <si>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</si>
  <si>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</si>
  <si>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</si>
  <si>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</si>
  <si>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</si>
  <si>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</si>
  <si>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</si>
  <si>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</si>
  <si>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</si>
  <si>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</si>
  <si>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</si>
  <si>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</si>
  <si>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</si>
  <si>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</si>
  <si>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</si>
  <si>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</si>
  <si>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</si>
  <si>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</si>
  <si>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</si>
  <si>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</si>
  <si>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</si>
  <si>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</si>
  <si>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</si>
  <si>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</si>
  <si>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</si>
  <si>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</si>
  <si>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</si>
  <si>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</si>
  <si>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</si>
  <si>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</si>
  <si>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</si>
  <si>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</si>
  <si>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</si>
  <si>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</si>
  <si>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</si>
  <si>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</si>
  <si>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</si>
  <si>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</si>
  <si>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</si>
  <si>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</si>
  <si>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</si>
  <si>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</si>
  <si>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</si>
  <si>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</si>
  <si>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</si>
  <si>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</si>
  <si>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</si>
  <si>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</si>
  <si>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</si>
  <si>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</si>
  <si>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</si>
  <si>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</si>
  <si>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</si>
  <si>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</si>
  <si>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</si>
  <si>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</si>
  <si>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</si>
  <si>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</si>
  <si>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</si>
  <si>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</si>
  <si>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</si>
  <si>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</si>
  <si>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</si>
  <si>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</si>
  <si>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</si>
  <si>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</si>
  <si>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</si>
  <si>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</si>
  <si>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</si>
  <si>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</si>
  <si>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</si>
  <si>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</si>
  <si>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</si>
  <si>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</si>
  <si>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</si>
  <si>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</si>
  <si>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</si>
  <si>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</si>
  <si>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</si>
  <si>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</si>
  <si>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</si>
  <si>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</si>
  <si>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</si>
  <si>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</si>
  <si>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</si>
  <si>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</si>
  <si>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</si>
  <si>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</si>
  <si>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</si>
  <si>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</si>
  <si>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</si>
  <si>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</si>
  <si>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</si>
  <si>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</si>
  <si>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</si>
  <si>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</si>
  <si>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</si>
  <si>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</si>
  <si>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</si>
  <si>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</si>
  <si>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</si>
  <si>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</si>
  <si>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</si>
  <si>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</si>
  <si>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</si>
  <si>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</si>
  <si>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</si>
  <si>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</si>
  <si>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</si>
  <si>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</si>
  <si>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</si>
  <si>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</si>
  <si>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</si>
  <si>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</si>
  <si>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</si>
  <si>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</si>
  <si>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</si>
  <si>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</si>
  <si>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</si>
  <si>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</si>
  <si>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</si>
  <si>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</si>
  <si>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</si>
  <si>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</si>
  <si>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</si>
  <si>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</si>
  <si>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</si>
  <si>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</si>
  <si>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</si>
  <si>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</si>
  <si>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</si>
  <si>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</si>
  <si>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</si>
  <si>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</si>
  <si>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</si>
  <si>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</si>
  <si>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</si>
  <si>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</si>
  <si>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</si>
  <si>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</si>
  <si>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</si>
  <si>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</si>
  <si>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</si>
  <si>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</si>
  <si>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</si>
  <si>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</si>
  <si>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</si>
  <si>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</si>
  <si>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</si>
  <si>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</si>
  <si>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</si>
  <si>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</si>
  <si>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</si>
  <si>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</si>
  <si>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</si>
  <si>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</si>
  <si>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</si>
  <si>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</si>
  <si>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</si>
  <si>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</si>
  <si>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</si>
  <si>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</si>
  <si>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</si>
  <si>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</si>
  <si>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</si>
  <si>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</si>
  <si>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</si>
  <si>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</si>
  <si>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</si>
  <si>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</si>
  <si>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</si>
  <si>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</si>
  <si>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</si>
  <si>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</si>
  <si>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</si>
  <si>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</si>
  <si>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</si>
  <si>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</si>
  <si>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</si>
  <si>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</si>
  <si>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</si>
  <si>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</si>
  <si>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</si>
  <si>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</si>
  <si>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</si>
  <si>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</si>
  <si>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</si>
  <si>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</si>
  <si>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</si>
  <si>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</si>
  <si>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</si>
  <si>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</si>
  <si>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</si>
  <si>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</si>
  <si>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</si>
  <si>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</si>
  <si>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</si>
  <si>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</si>
  <si>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</si>
  <si>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</si>
  <si>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</si>
  <si>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</si>
  <si>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</si>
  <si>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</si>
  <si>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</si>
  <si>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</si>
  <si>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</si>
  <si>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</si>
  <si>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</si>
  <si>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</si>
  <si>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</si>
  <si>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</si>
  <si>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</si>
  <si>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</si>
  <si>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</si>
  <si>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</si>
  <si>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</si>
  <si>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</si>
  <si>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</si>
  <si>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</si>
  <si>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</si>
  <si>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</si>
  <si>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</si>
  <si>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</si>
  <si>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</si>
  <si>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</si>
  <si>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</si>
  <si>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</si>
  <si>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</si>
  <si>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</si>
  <si>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</si>
  <si>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</si>
  <si>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</si>
  <si>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</si>
  <si>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</si>
  <si>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</si>
  <si>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</si>
  <si>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</si>
  <si>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</si>
  <si>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</si>
  <si>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</si>
  <si>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</si>
  <si>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</si>
  <si>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</si>
  <si>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</si>
  <si>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</si>
  <si>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</si>
  <si>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</si>
  <si>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</si>
  <si>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</si>
  <si>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</si>
  <si>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</si>
  <si>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</si>
  <si>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</si>
  <si>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</si>
  <si>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</si>
  <si>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</si>
  <si>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</si>
  <si>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</si>
  <si>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</si>
  <si>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</si>
  <si>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</si>
  <si>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</si>
  <si>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</si>
  <si>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</si>
  <si>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</si>
  <si>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</si>
  <si>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</si>
  <si>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</si>
  <si>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</si>
  <si>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</si>
  <si>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</si>
  <si>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</si>
  <si>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</si>
  <si>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</si>
  <si>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</si>
  <si>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</si>
  <si>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</si>
  <si>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</si>
  <si>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</si>
  <si>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</si>
  <si>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</si>
  <si>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</si>
  <si>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</si>
  <si>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</si>
  <si>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</si>
  <si>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</si>
  <si>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</si>
  <si>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</si>
  <si>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</si>
  <si>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</si>
  <si>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</si>
  <si>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</si>
  <si>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</si>
  <si>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</si>
  <si>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</si>
  <si>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</si>
  <si>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</si>
  <si>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</si>
  <si>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</si>
  <si>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</si>
  <si>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</si>
  <si>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</si>
  <si>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</si>
  <si>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</si>
  <si>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</si>
  <si>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</si>
  <si>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</si>
  <si>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</si>
  <si>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</si>
  <si>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</si>
  <si>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</si>
  <si>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</si>
  <si>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</si>
  <si>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</si>
  <si>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</si>
  <si>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</si>
  <si>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</si>
  <si>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</si>
  <si>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</si>
  <si>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</si>
  <si>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</si>
  <si>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</si>
  <si>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</si>
  <si>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</si>
  <si>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</si>
  <si>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</si>
  <si>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</si>
  <si>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</si>
  <si>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</si>
  <si>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</si>
  <si>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</si>
  <si>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</si>
  <si>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</si>
  <si>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</si>
  <si>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</si>
  <si>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</si>
  <si>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</si>
  <si>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</si>
  <si>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</si>
  <si>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</si>
  <si>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</si>
  <si>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</si>
  <si>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</si>
  <si>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</si>
  <si>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</si>
  <si>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</si>
  <si>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</si>
  <si>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</si>
  <si>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</si>
  <si>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</si>
  <si>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</si>
  <si>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</si>
  <si>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</si>
  <si>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</si>
  <si>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</si>
  <si>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</si>
  <si>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</si>
  <si>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</si>
  <si>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</si>
  <si>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</si>
  <si>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</si>
  <si>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</si>
  <si>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</si>
  <si>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</si>
  <si>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</si>
  <si>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</si>
  <si>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</si>
  <si>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</si>
  <si>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</si>
  <si>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</si>
  <si>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</si>
  <si>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</si>
  <si>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</si>
  <si>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</si>
  <si>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</si>
  <si>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</si>
  <si>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</si>
  <si>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</si>
  <si>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</si>
  <si>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</si>
  <si>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</si>
  <si>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</si>
  <si>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</si>
  <si>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</si>
  <si>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</si>
  <si>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</si>
  <si>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</si>
  <si>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</si>
  <si>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</si>
  <si>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</si>
  <si>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</si>
  <si>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</si>
  <si>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</si>
  <si>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</si>
  <si>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</si>
  <si>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</si>
  <si>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</si>
  <si>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</si>
  <si>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</si>
  <si>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</si>
  <si>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</si>
  <si>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</si>
  <si>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</si>
  <si>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</si>
  <si>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</si>
  <si>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</si>
  <si>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</si>
  <si>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</si>
  <si>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</si>
  <si>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</si>
  <si>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</si>
  <si>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</si>
  <si>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</si>
  <si>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</si>
  <si>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</si>
  <si>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</si>
  <si>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</si>
  <si>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</si>
  <si>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</si>
  <si>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</si>
  <si>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</si>
  <si>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</si>
  <si>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</si>
  <si>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</si>
  <si>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</si>
  <si>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</si>
  <si>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</si>
  <si>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</si>
  <si>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</si>
  <si>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</si>
  <si>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</si>
  <si>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</si>
  <si>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</si>
  <si>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</si>
  <si>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</si>
  <si>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</si>
  <si>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</si>
  <si>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</si>
  <si>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</si>
  <si>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</si>
  <si>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</si>
  <si>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</si>
  <si>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</si>
  <si>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</si>
  <si>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</si>
  <si>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</si>
  <si>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</si>
  <si>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</si>
  <si>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</si>
  <si>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</si>
  <si>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</si>
  <si>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</si>
  <si>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</si>
  <si>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</si>
  <si>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</si>
  <si>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</si>
  <si>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</si>
  <si>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</si>
  <si>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</si>
  <si>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</si>
  <si>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</si>
  <si>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</si>
  <si>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</si>
  <si>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</si>
  <si>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</si>
  <si>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</si>
  <si>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</si>
  <si>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</si>
  <si>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</si>
  <si>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</si>
  <si>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</si>
  <si>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</si>
  <si>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</si>
  <si>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</si>
  <si>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</si>
  <si>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</si>
  <si>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</si>
  <si>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</si>
  <si>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</si>
  <si>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</si>
  <si>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</si>
  <si>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</si>
  <si>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</si>
  <si>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</si>
  <si>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</si>
  <si>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</si>
  <si>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</si>
  <si>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</si>
  <si>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</si>
  <si>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</si>
  <si>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</si>
  <si>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</si>
  <si>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</si>
  <si>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</si>
  <si>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</si>
  <si>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</si>
  <si>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</si>
  <si>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</si>
  <si>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</si>
  <si>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</si>
  <si>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</si>
  <si>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</si>
  <si>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</si>
  <si>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</si>
  <si>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</si>
  <si>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</si>
  <si>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</si>
  <si>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</si>
  <si>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</si>
  <si>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</si>
  <si>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</si>
  <si>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</si>
  <si>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</si>
  <si>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</si>
  <si>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</si>
  <si>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</si>
  <si>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</si>
  <si>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</si>
  <si>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</si>
  <si>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</si>
  <si>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</si>
  <si>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</si>
  <si>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</si>
  <si>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</si>
  <si>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</si>
  <si>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</si>
  <si>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</si>
  <si>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</si>
  <si>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</si>
  <si>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</si>
  <si>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</si>
  <si>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</si>
  <si>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</si>
  <si>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</si>
  <si>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</si>
  <si>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</si>
  <si>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</si>
  <si>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</si>
  <si>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</si>
  <si>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</si>
  <si>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</si>
  <si>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</si>
  <si>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</si>
  <si>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</si>
  <si>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</si>
  <si>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</si>
  <si>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</si>
  <si>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</si>
  <si>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</si>
  <si>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</si>
  <si>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</si>
  <si>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</si>
  <si>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</si>
  <si>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</si>
  <si>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</si>
  <si>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</si>
  <si>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</si>
  <si>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</si>
  <si>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</si>
  <si>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</si>
  <si>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</si>
  <si>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</si>
  <si>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</si>
  <si>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</si>
  <si>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</si>
  <si>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</si>
  <si>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</si>
  <si>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</si>
  <si>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</si>
  <si>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</si>
  <si>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</si>
  <si>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</si>
  <si>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</si>
  <si>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</si>
  <si>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</si>
  <si>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</si>
  <si>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</si>
  <si>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</si>
  <si>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</si>
  <si>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</si>
  <si>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</si>
  <si>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</si>
  <si>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</si>
  <si>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</si>
  <si>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</si>
  <si>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</si>
  <si>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</si>
  <si>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</si>
  <si>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</si>
  <si>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</si>
  <si>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</si>
  <si>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</si>
  <si>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</si>
  <si>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</si>
  <si>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</si>
  <si>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</si>
  <si>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</si>
  <si>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</si>
  <si>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</si>
  <si>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</si>
  <si>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</si>
  <si>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</si>
  <si>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</si>
  <si>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</si>
  <si>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</si>
  <si>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</si>
  <si>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</si>
  <si>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</si>
  <si>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</si>
  <si>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</si>
  <si>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</si>
  <si>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</si>
  <si>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</si>
  <si>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</si>
  <si>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</si>
  <si>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</si>
  <si>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</si>
  <si>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</si>
  <si>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</si>
  <si>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</si>
  <si>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</si>
  <si>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</si>
  <si>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</si>
  <si>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</si>
  <si>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</si>
  <si>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</si>
  <si>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</si>
  <si>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</si>
  <si>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</si>
  <si>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</si>
  <si>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</si>
  <si>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</si>
  <si>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</si>
  <si>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</si>
  <si>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</si>
  <si>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</si>
  <si>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</si>
  <si>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</si>
  <si>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</si>
  <si>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</si>
  <si>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</si>
  <si>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</si>
  <si>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</si>
  <si>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</si>
  <si>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</si>
  <si>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</si>
  <si>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</si>
  <si>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</si>
  <si>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</si>
  <si>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</si>
  <si>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</si>
  <si>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</si>
  <si>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</si>
  <si>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</si>
  <si>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</si>
  <si>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</si>
  <si>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</si>
  <si>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</si>
  <si>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</si>
  <si>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</si>
  <si>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</si>
  <si>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</si>
  <si>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</si>
  <si>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</si>
  <si>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</si>
  <si>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</si>
  <si>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</si>
  <si>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</si>
  <si>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</si>
  <si>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</si>
  <si>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</si>
  <si>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</si>
  <si>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</si>
  <si>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</si>
  <si>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</si>
  <si>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</si>
  <si>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</si>
  <si>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</si>
  <si>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</si>
  <si>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</si>
  <si>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</si>
  <si>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</si>
  <si>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</si>
  <si>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</si>
  <si>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</si>
  <si>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</si>
  <si>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</si>
  <si>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</si>
  <si>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</si>
  <si>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</si>
  <si>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</si>
  <si>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</si>
  <si>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</si>
  <si>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</si>
  <si>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</si>
  <si>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</si>
  <si>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</si>
  <si>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</si>
  <si>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</si>
  <si>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</si>
  <si>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</si>
  <si>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</si>
  <si>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</si>
  <si>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</si>
  <si>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</si>
  <si>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</si>
  <si>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</si>
  <si>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</si>
  <si>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</si>
  <si>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</si>
  <si>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</si>
  <si>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</si>
  <si>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</si>
  <si>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</si>
  <si>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</si>
  <si>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</si>
  <si>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</si>
  <si>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</si>
  <si>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</si>
  <si>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</si>
  <si>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</si>
  <si>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</si>
  <si>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</si>
  <si>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</si>
  <si>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</si>
  <si>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</si>
  <si>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</si>
  <si>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</si>
  <si>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</si>
  <si>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</si>
  <si>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</si>
  <si>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</si>
  <si>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</si>
  <si>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</si>
  <si>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</si>
  <si>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</si>
  <si>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</si>
  <si>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</si>
  <si>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</si>
  <si>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</si>
  <si>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</si>
  <si>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</si>
  <si>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</si>
  <si>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</si>
  <si>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</si>
  <si>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</si>
  <si>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</si>
  <si>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</si>
  <si>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</si>
  <si>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</si>
  <si>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</si>
  <si>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</si>
  <si>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</si>
  <si>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</si>
  <si>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</si>
  <si>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</si>
  <si>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</si>
  <si>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</si>
  <si>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</si>
  <si>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</si>
  <si>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</si>
  <si>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</si>
  <si>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</si>
  <si>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</si>
  <si>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</si>
  <si>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</si>
  <si>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</si>
  <si>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</si>
  <si>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</si>
  <si>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</si>
  <si>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</si>
  <si>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</si>
  <si>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</si>
  <si>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</si>
  <si>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</si>
  <si>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</si>
  <si>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</si>
  <si>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</si>
  <si>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</si>
  <si>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</si>
  <si>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</si>
  <si>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</si>
  <si>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</si>
  <si>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</si>
  <si>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</si>
  <si>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</si>
  <si>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</si>
  <si>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</si>
  <si>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</si>
  <si>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</si>
  <si>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</si>
  <si>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</si>
  <si>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</si>
  <si>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</si>
  <si>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</si>
  <si>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</si>
  <si>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</si>
  <si>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</si>
  <si>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</si>
  <si>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</si>
  <si>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</si>
  <si>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</si>
  <si>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</si>
  <si>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</si>
  <si>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</si>
  <si>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</si>
  <si>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</si>
  <si>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</si>
  <si>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</si>
  <si>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</si>
  <si>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</si>
  <si>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</si>
  <si>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</si>
  <si>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</si>
  <si>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</si>
  <si>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</si>
  <si>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</si>
  <si>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</si>
  <si>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</si>
  <si>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</si>
  <si>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</si>
  <si>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</si>
  <si>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</si>
  <si>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</si>
  <si>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</si>
  <si>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</si>
  <si>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</si>
  <si>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</si>
  <si>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</si>
  <si>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</si>
  <si>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</si>
  <si>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</si>
  <si>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</si>
  <si>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</si>
  <si>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</si>
  <si>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</si>
  <si>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</si>
  <si>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</si>
  <si>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</si>
  <si>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</si>
  <si>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</si>
  <si>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</si>
  <si>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</si>
  <si>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</si>
  <si>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</si>
  <si>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</si>
  <si>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</si>
  <si>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</si>
  <si>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</si>
  <si>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</si>
  <si>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</si>
  <si>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</si>
  <si>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</si>
  <si>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</si>
  <si>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</si>
  <si>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</si>
  <si>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</si>
  <si>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</si>
  <si>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</si>
  <si>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</si>
  <si>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</si>
  <si>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</si>
  <si>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</si>
  <si>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</si>
  <si>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</si>
  <si>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</si>
  <si>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</si>
  <si>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</si>
  <si>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</si>
  <si>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</si>
  <si>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</si>
  <si>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</si>
  <si>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</si>
  <si>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</si>
  <si>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</si>
  <si>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</si>
  <si>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</si>
  <si>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</si>
  <si>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</si>
  <si>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</si>
  <si>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</si>
  <si>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</si>
  <si>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</si>
  <si>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</si>
  <si>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</si>
  <si>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</si>
  <si>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</si>
  <si>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</si>
  <si>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</si>
  <si>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</si>
  <si>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</si>
  <si>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</si>
  <si>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</si>
  <si>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</si>
  <si>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</si>
  <si>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</si>
  <si>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</si>
  <si>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</si>
  <si>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</si>
  <si>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</si>
  <si>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</si>
  <si>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</si>
  <si>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</si>
  <si>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</si>
  <si>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</si>
  <si>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</si>
  <si>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</si>
  <si>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</si>
  <si>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</si>
  <si>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</si>
  <si>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</si>
  <si>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</si>
  <si>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</si>
  <si>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</si>
  <si>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</si>
  <si>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</si>
  <si>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</si>
  <si>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</si>
  <si>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</si>
  <si>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</si>
  <si>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</si>
  <si>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</si>
  <si>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</si>
  <si>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</si>
  <si>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</si>
  <si>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</si>
  <si>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</si>
  <si>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</si>
  <si>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</si>
  <si>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</si>
  <si>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</si>
  <si>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</si>
  <si>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</si>
  <si>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</si>
  <si>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</si>
  <si>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</si>
  <si>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</si>
  <si>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</si>
  <si>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</si>
  <si>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</si>
  <si>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</si>
  <si>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</si>
  <si>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</si>
  <si>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</si>
  <si>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</si>
  <si>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</si>
  <si>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</si>
  <si>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</si>
  <si>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</si>
  <si>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</si>
  <si>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</si>
  <si>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</si>
  <si>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</si>
  <si>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</si>
  <si>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</si>
  <si>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</si>
  <si>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</si>
  <si>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</si>
  <si>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</si>
  <si>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</si>
  <si>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</si>
  <si>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</si>
  <si>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</si>
  <si>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</si>
  <si>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</si>
  <si>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</si>
  <si>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</si>
  <si>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</si>
  <si>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</si>
  <si>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</si>
  <si>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</si>
  <si>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</si>
  <si>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</si>
  <si>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</si>
  <si>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</si>
  <si>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</si>
  <si>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</si>
  <si>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</si>
  <si>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</si>
  <si>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</si>
  <si>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</si>
  <si>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</si>
  <si>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</si>
  <si>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</si>
  <si>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</si>
  <si>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</si>
  <si>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</si>
  <si>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</si>
  <si>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</si>
  <si>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</si>
  <si>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</si>
  <si>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</si>
  <si>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</si>
  <si>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</si>
  <si>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</si>
  <si>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</si>
  <si>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</si>
  <si>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</si>
  <si>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</si>
  <si>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</si>
  <si>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</si>
  <si>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</si>
  <si>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</si>
  <si>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</si>
  <si>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</si>
  <si>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</si>
  <si>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</si>
  <si>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</si>
  <si>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</si>
  <si>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</si>
  <si>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</si>
  <si>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</si>
  <si>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</si>
  <si>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</si>
  <si>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</si>
  <si>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</si>
  <si>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</si>
  <si>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</si>
  <si>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</si>
  <si>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</si>
  <si>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</si>
  <si>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</si>
  <si>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</si>
  <si>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</si>
  <si>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</si>
  <si>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</si>
  <si>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</si>
  <si>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</si>
  <si>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</si>
  <si>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</si>
  <si>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</si>
  <si>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</si>
  <si>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</si>
  <si>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</si>
  <si>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</si>
  <si>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</si>
  <si>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</si>
  <si>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</si>
  <si>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</si>
  <si>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</si>
  <si>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</si>
  <si>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</si>
  <si>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</si>
  <si>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</si>
  <si>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</si>
  <si>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</si>
  <si>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</si>
  <si>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</si>
  <si>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</si>
  <si>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</si>
  <si>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</si>
  <si>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</si>
  <si>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</si>
  <si>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</si>
  <si>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</si>
  <si>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</si>
  <si>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</si>
  <si>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</si>
  <si>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</si>
  <si>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</si>
  <si>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</si>
  <si>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</si>
  <si>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</si>
  <si>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</si>
  <si>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</si>
  <si>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</si>
  <si>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</si>
  <si>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</si>
  <si>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</si>
  <si>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</si>
  <si>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</si>
  <si>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</si>
  <si>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</si>
  <si>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</si>
  <si>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</si>
  <si>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</si>
  <si>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</si>
  <si>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</si>
  <si>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</si>
  <si>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</si>
  <si>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</si>
  <si>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</si>
  <si>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</si>
  <si>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</si>
  <si>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</si>
  <si>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</si>
  <si>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</si>
  <si>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</si>
  <si>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</si>
  <si>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</si>
  <si>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</si>
  <si>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</si>
  <si>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</si>
  <si>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</si>
  <si>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</si>
  <si>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</si>
  <si>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</si>
  <si>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</si>
  <si>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</si>
  <si>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</si>
  <si>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</si>
  <si>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</si>
  <si>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</si>
  <si>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</si>
  <si>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</si>
  <si>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</si>
  <si>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</si>
  <si>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</si>
  <si>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</si>
  <si>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</si>
  <si>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</si>
  <si>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</si>
  <si>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</si>
  <si>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</si>
  <si>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</si>
  <si>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</si>
  <si>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</si>
  <si>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</si>
  <si>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</si>
  <si>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</si>
  <si>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</si>
  <si>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</si>
  <si>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</si>
  <si>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</si>
  <si>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</si>
  <si>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</si>
  <si>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</si>
  <si>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</si>
  <si>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</si>
  <si>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</si>
  <si>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</si>
  <si>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</si>
  <si>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</si>
  <si>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</si>
  <si>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</si>
  <si>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</si>
  <si>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</si>
  <si>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</si>
  <si>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</si>
  <si>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</si>
  <si>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</si>
  <si>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</si>
  <si>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</si>
  <si>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</si>
  <si>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</si>
  <si>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</si>
  <si>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</si>
  <si>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</si>
  <si>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</si>
  <si>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</si>
  <si>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</si>
  <si>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</si>
  <si>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</si>
  <si>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</si>
  <si>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</si>
  <si>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</si>
  <si>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</si>
  <si>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</si>
  <si>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</si>
  <si>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</si>
  <si>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</si>
  <si>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</si>
  <si>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</si>
  <si>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</si>
  <si>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</si>
  <si>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</si>
  <si>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</si>
  <si>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</si>
  <si>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</si>
  <si>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</si>
  <si>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</si>
  <si>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</si>
  <si>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</si>
  <si>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</si>
  <si>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</si>
  <si>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</si>
  <si>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</si>
  <si>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</si>
  <si>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</si>
  <si>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</si>
  <si>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</si>
  <si>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</si>
  <si>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</si>
  <si>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</si>
  <si>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</si>
  <si>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</si>
  <si>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</si>
  <si>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</si>
  <si>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</si>
  <si>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</si>
  <si>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</si>
  <si>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</si>
  <si>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</si>
  <si>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</si>
  <si>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</si>
  <si>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</si>
  <si>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</si>
  <si>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</si>
  <si>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</si>
  <si>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</si>
  <si>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</si>
  <si>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</si>
  <si>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</si>
  <si>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</si>
  <si>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</si>
  <si>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</si>
  <si>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</si>
  <si>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</si>
  <si>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</si>
  <si>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</si>
  <si>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</si>
  <si>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</si>
  <si>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</si>
  <si>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</si>
  <si>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</si>
  <si>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</si>
  <si>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</si>
  <si>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</si>
  <si>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</si>
  <si>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</si>
  <si>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</si>
  <si>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</si>
  <si>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</si>
  <si>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</si>
  <si>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</si>
  <si>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</si>
  <si>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</si>
  <si>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</si>
  <si>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</si>
  <si>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</si>
  <si>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</si>
  <si>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</si>
  <si>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</si>
  <si>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</si>
  <si>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</si>
  <si>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</si>
  <si>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</si>
  <si>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</si>
  <si>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</si>
  <si>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</si>
  <si>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</si>
  <si>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</si>
  <si>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</si>
  <si>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</si>
  <si>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</si>
  <si>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</si>
  <si>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</si>
  <si>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</si>
  <si>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</si>
  <si>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</si>
  <si>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</si>
  <si>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</si>
  <si>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</si>
  <si>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</si>
  <si>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</si>
  <si>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</si>
  <si>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</si>
  <si>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</si>
  <si>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</si>
  <si>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</si>
  <si>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</si>
  <si>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</si>
  <si>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</si>
  <si>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</si>
  <si>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</si>
  <si>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</si>
  <si>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</si>
  <si>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</si>
  <si>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</si>
  <si>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</si>
  <si>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</si>
  <si>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</si>
  <si>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</si>
  <si>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</si>
  <si>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</si>
  <si>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</si>
  <si>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</si>
  <si>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</si>
  <si>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</si>
  <si>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</si>
  <si>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</si>
  <si>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</si>
  <si>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</si>
  <si>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</si>
  <si>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</si>
  <si>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</si>
  <si>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</si>
  <si>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</si>
  <si>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</si>
  <si>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</si>
  <si>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</si>
  <si>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</si>
  <si>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</si>
  <si>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</si>
  <si>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</si>
  <si>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</si>
  <si>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</si>
  <si>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</si>
  <si>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</si>
  <si>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</si>
  <si>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</si>
  <si>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</si>
  <si>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</si>
  <si>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</si>
  <si>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</si>
  <si>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</si>
  <si>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</si>
  <si>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</si>
  <si>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</si>
  <si>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</si>
  <si>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</si>
  <si>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</si>
  <si>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</si>
  <si>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</si>
  <si>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</si>
  <si>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</si>
  <si>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</si>
  <si>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</si>
  <si>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</si>
  <si>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</si>
  <si>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</si>
  <si>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</si>
  <si>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</si>
  <si>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</si>
  <si>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</si>
  <si>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</si>
  <si>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</si>
  <si>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</si>
  <si>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</si>
  <si>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</si>
  <si>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</si>
  <si>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</si>
  <si>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</si>
  <si>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</si>
  <si>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</si>
  <si>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</si>
  <si>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</si>
  <si>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</si>
  <si>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</si>
  <si>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</si>
  <si>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</si>
  <si>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</si>
  <si>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</si>
  <si>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</si>
  <si>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</si>
  <si>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</si>
  <si>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</si>
  <si>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</si>
  <si>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</si>
  <si>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</si>
  <si>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</si>
  <si>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</si>
  <si>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</si>
  <si>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</si>
  <si>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</si>
  <si>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</si>
  <si>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</si>
  <si>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</si>
  <si>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</si>
  <si>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</si>
  <si>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</si>
  <si>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</si>
  <si>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</si>
  <si>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</si>
  <si>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</si>
  <si>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</si>
  <si>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</si>
  <si>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</si>
  <si>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</si>
  <si>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</si>
  <si>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</si>
  <si>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</si>
  <si>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</si>
  <si>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</si>
  <si>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</si>
  <si>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</si>
  <si>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</si>
  <si>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</si>
  <si>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</si>
  <si>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</si>
  <si>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</si>
  <si>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</si>
  <si>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</si>
  <si>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</si>
  <si>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</si>
  <si>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</si>
  <si>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</si>
  <si>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</si>
  <si>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</si>
  <si>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</si>
  <si>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</si>
  <si>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</si>
  <si>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</si>
  <si>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</si>
  <si>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</si>
  <si>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</si>
  <si>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</si>
  <si>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</si>
  <si>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</si>
  <si>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</si>
  <si>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</si>
  <si>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</si>
  <si>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</si>
  <si>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</si>
  <si>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</si>
  <si>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</si>
  <si>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</si>
  <si>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</si>
  <si>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</si>
  <si>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</si>
  <si>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</si>
  <si>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</si>
  <si>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</si>
  <si>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</si>
  <si>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</si>
  <si>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</si>
  <si>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</si>
  <si>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</si>
  <si>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</si>
  <si>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</si>
  <si>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</si>
  <si>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</si>
  <si>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</si>
  <si>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</si>
  <si>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</si>
  <si>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</si>
  <si>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</si>
  <si>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</si>
  <si>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</si>
  <si>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</si>
  <si>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</si>
  <si>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</si>
  <si>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</si>
  <si>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</si>
  <si>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</si>
  <si>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</si>
  <si>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</si>
  <si>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</si>
  <si>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</si>
  <si>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</si>
  <si>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</si>
  <si>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</si>
  <si>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</si>
  <si>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</si>
  <si>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</si>
  <si>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</si>
  <si>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</si>
  <si>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</si>
  <si>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</si>
  <si>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</si>
  <si>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</si>
  <si>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</si>
  <si>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</si>
  <si>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</si>
  <si>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</si>
  <si>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</si>
  <si>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</si>
  <si>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</si>
  <si>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</si>
  <si>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</si>
  <si>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</si>
  <si>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</si>
  <si>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</si>
  <si>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</si>
  <si>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</si>
  <si>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</si>
  <si>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</si>
  <si>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</si>
  <si>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</si>
  <si>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</si>
  <si>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</si>
  <si>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</si>
  <si>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</si>
  <si>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</si>
  <si>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</si>
  <si>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</si>
  <si>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</si>
  <si>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</si>
  <si>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</si>
  <si>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</si>
  <si>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</si>
  <si>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</si>
  <si>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</si>
  <si>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</si>
  <si>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</si>
  <si>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</si>
  <si>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</si>
  <si>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</si>
  <si>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</si>
  <si>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</si>
  <si>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</si>
  <si>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</si>
  <si>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</si>
  <si>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</si>
  <si>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</si>
  <si>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</si>
  <si>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</si>
  <si>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</si>
  <si>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</si>
  <si>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</si>
  <si>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</si>
  <si>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</si>
  <si>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</si>
  <si>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</si>
  <si>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</si>
  <si>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</si>
  <si>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</si>
  <si>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</si>
  <si>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</si>
  <si>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</si>
  <si>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</si>
  <si>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</si>
  <si>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</si>
  <si>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</si>
  <si>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</si>
  <si>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</si>
  <si>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</si>
  <si>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</si>
  <si>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</si>
  <si>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</si>
  <si>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</si>
  <si>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</si>
  <si>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</si>
  <si>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</si>
  <si>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</si>
  <si>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</si>
  <si>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</si>
  <si>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</si>
  <si>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</si>
  <si>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</si>
  <si>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</si>
  <si>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</si>
  <si>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</si>
  <si>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</si>
  <si>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</si>
  <si>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</si>
  <si>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</si>
  <si>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</si>
  <si>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</si>
  <si>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</si>
  <si>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</si>
  <si>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</si>
  <si>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</si>
  <si>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</si>
  <si>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</si>
  <si>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</si>
  <si>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</si>
  <si>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</si>
  <si>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</si>
  <si>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</si>
  <si>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</si>
  <si>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</si>
  <si>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</si>
  <si>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</si>
  <si>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</si>
  <si>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</si>
  <si>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</si>
  <si>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</si>
  <si>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</si>
  <si>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</si>
  <si>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</si>
  <si>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</si>
  <si>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</si>
  <si>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</si>
  <si>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</si>
  <si>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</si>
  <si>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</si>
  <si>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</si>
  <si>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</si>
  <si>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</si>
  <si>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</si>
  <si>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</si>
  <si>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</si>
  <si>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</si>
  <si>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</si>
  <si>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</si>
  <si>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</si>
  <si>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</si>
  <si>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</si>
  <si>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</si>
  <si>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</si>
  <si>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</si>
  <si>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</si>
  <si>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</si>
  <si>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</si>
  <si>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</si>
  <si>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</si>
  <si>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</si>
  <si>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</si>
  <si>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</si>
  <si>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</si>
  <si>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</si>
  <si>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</si>
  <si>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</si>
  <si>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</si>
  <si>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</si>
  <si>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</si>
  <si>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</si>
  <si>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</si>
  <si>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</si>
  <si>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</si>
  <si>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</si>
  <si>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</si>
  <si>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</si>
  <si>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</si>
  <si>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</si>
  <si>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</si>
  <si>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</si>
  <si>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</si>
  <si>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</si>
  <si>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</si>
  <si>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</si>
  <si>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</si>
  <si>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</si>
  <si>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</si>
  <si>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</si>
  <si>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</si>
  <si>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</si>
  <si>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</si>
  <si>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</si>
  <si>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</si>
  <si>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</si>
  <si>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</si>
  <si>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</si>
  <si>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</si>
  <si>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</si>
  <si>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</si>
  <si>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</si>
  <si>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</si>
  <si>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</si>
  <si>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</si>
  <si>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</si>
  <si>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</si>
  <si>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</si>
  <si>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</si>
  <si>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</si>
  <si>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</si>
  <si>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</si>
  <si>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</si>
  <si>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</si>
  <si>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</si>
  <si>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</si>
  <si>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</si>
  <si>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</si>
  <si>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</si>
  <si>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</si>
  <si>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</si>
  <si>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</si>
  <si>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</si>
  <si>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</si>
  <si>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</si>
  <si>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</si>
  <si>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</si>
  <si>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</si>
  <si>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</si>
  <si>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</si>
  <si>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</si>
  <si>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</si>
  <si>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</si>
  <si>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</si>
  <si>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</si>
  <si>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</si>
  <si>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</si>
  <si>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</si>
  <si>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</si>
  <si>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</si>
  <si>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</si>
  <si>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</si>
  <si>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</si>
  <si>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</si>
  <si>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</si>
  <si>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</si>
  <si>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</si>
  <si>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</si>
  <si>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</si>
  <si>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</si>
  <si>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</si>
  <si>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</si>
  <si>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</si>
  <si>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</si>
  <si>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</si>
  <si>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</si>
  <si>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</si>
  <si>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</si>
  <si>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</si>
  <si>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</si>
  <si>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</si>
  <si>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</si>
  <si>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</si>
  <si>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</si>
  <si>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</si>
  <si>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</si>
  <si>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</si>
  <si>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</si>
  <si>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</si>
  <si>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</si>
  <si>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</si>
  <si>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</si>
  <si>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</si>
  <si>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</si>
  <si>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</si>
  <si>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</si>
  <si>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</si>
  <si>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</si>
  <si>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</si>
  <si>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</si>
  <si>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</si>
  <si>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</si>
  <si>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</si>
  <si>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</si>
  <si>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</si>
  <si>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</si>
  <si>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</si>
  <si>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</si>
  <si>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</si>
  <si>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</si>
  <si>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</si>
  <si>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</si>
  <si>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</si>
  <si>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</si>
  <si>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</si>
  <si>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</si>
  <si>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</si>
  <si>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</si>
  <si>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</si>
  <si>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</si>
  <si>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</si>
  <si>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</si>
  <si>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</si>
  <si>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</si>
  <si>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</si>
  <si>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</si>
  <si>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</si>
  <si>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</si>
  <si>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</si>
  <si>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</si>
  <si>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</si>
  <si>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</si>
  <si>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</si>
  <si>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</si>
  <si>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</si>
  <si>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</si>
  <si>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</si>
  <si>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</si>
  <si>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</si>
  <si>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</si>
  <si>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</si>
  <si>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</si>
  <si>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</si>
  <si>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</si>
  <si>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</si>
  <si>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</si>
  <si>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</si>
  <si>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</si>
  <si>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</si>
  <si>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</si>
  <si>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</si>
  <si>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</si>
  <si>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</si>
  <si>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</si>
  <si>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</si>
  <si>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</si>
  <si>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</si>
  <si>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</si>
  <si>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</si>
  <si>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</si>
  <si>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</si>
  <si>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</si>
  <si>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</si>
  <si>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</si>
  <si>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</si>
  <si>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</si>
  <si>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</si>
  <si>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</si>
  <si>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</si>
  <si>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</si>
  <si>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</si>
  <si>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</si>
  <si>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</si>
  <si>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</si>
  <si>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</si>
  <si>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</si>
  <si>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</si>
  <si>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</si>
  <si>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</si>
  <si>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</si>
  <si>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</si>
  <si>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</si>
  <si>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</si>
  <si>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</si>
  <si>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</si>
  <si>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</si>
  <si>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</si>
  <si>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</si>
  <si>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</si>
  <si>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</si>
  <si>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</si>
  <si>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</si>
  <si>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</si>
  <si>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</si>
  <si>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</si>
  <si>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</si>
  <si>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</si>
  <si>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</si>
  <si>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</si>
  <si>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</si>
  <si>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</si>
  <si>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</si>
  <si>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</si>
  <si>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</si>
  <si>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</si>
  <si>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</si>
  <si>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</si>
  <si>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</si>
  <si>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</si>
  <si>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</si>
  <si>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</si>
  <si>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</si>
  <si>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</si>
  <si>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</si>
  <si>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</si>
  <si>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</si>
  <si>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</si>
  <si>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</si>
  <si>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</si>
  <si>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</si>
  <si>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</si>
  <si>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</si>
  <si>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</si>
  <si>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</si>
  <si>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</si>
  <si>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</si>
  <si>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</si>
  <si>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</si>
  <si>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</si>
  <si>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</si>
  <si>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</si>
  <si>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</si>
  <si>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</si>
  <si>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</si>
  <si>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</si>
  <si>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</si>
  <si>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</si>
  <si>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</si>
  <si>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</si>
  <si>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</si>
  <si>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</si>
  <si>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</si>
  <si>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</si>
  <si>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</si>
  <si>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</si>
  <si>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</si>
  <si>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</si>
  <si>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</si>
  <si>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</si>
  <si>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</si>
  <si>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</si>
  <si>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</si>
  <si>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</si>
  <si>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</si>
  <si>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</si>
  <si>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</si>
  <si>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</si>
  <si>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</si>
  <si>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</si>
  <si>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</si>
  <si>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</si>
  <si>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</si>
  <si>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</si>
  <si>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</si>
  <si>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</si>
  <si>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</si>
  <si>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</si>
  <si>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</si>
  <si>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</si>
  <si>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</si>
  <si>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</si>
  <si>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</si>
  <si>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</si>
  <si>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</si>
  <si>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</si>
  <si>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</si>
  <si>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</si>
  <si>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</si>
  <si>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</si>
  <si>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</si>
  <si>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</si>
  <si>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</si>
  <si>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</si>
  <si>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</si>
  <si>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</si>
  <si>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</si>
  <si>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</si>
  <si>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</si>
  <si>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</si>
  <si>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</si>
  <si>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</si>
  <si>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</si>
  <si>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</si>
  <si>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</si>
  <si>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</si>
  <si>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</si>
  <si>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</si>
  <si>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</si>
  <si>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</si>
  <si>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</si>
  <si>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</si>
  <si>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</si>
  <si>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</si>
  <si>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</si>
  <si>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</si>
  <si>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</si>
  <si>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</si>
  <si>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</si>
  <si>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</si>
  <si>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</si>
  <si>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</si>
  <si>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</si>
  <si>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</si>
  <si>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</si>
  <si>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</si>
  <si>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</si>
  <si>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</si>
  <si>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</si>
  <si>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</si>
  <si>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</si>
  <si>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</si>
  <si>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</si>
  <si>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</si>
  <si>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</si>
  <si>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</si>
  <si>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</si>
  <si>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</si>
  <si>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</si>
  <si>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</si>
  <si>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</si>
  <si>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</si>
  <si>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</si>
  <si>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</si>
  <si>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</si>
  <si>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</si>
  <si>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</si>
  <si>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</si>
  <si>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</si>
  <si>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</si>
  <si>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</si>
  <si>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</si>
  <si>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</si>
  <si>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</si>
  <si>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</si>
  <si>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</si>
  <si>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</si>
  <si>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</si>
  <si>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</si>
  <si>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</si>
  <si>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</si>
  <si>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</si>
  <si>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</si>
  <si>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</si>
  <si>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</si>
  <si>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</si>
  <si>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</si>
  <si>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</si>
  <si>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</si>
  <si>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</si>
  <si>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</si>
  <si>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</si>
  <si>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</si>
  <si>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</si>
  <si>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</si>
  <si>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</si>
  <si>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</si>
  <si>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</si>
  <si>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</si>
  <si>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</si>
  <si>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</si>
  <si>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</si>
  <si>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</si>
  <si>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</si>
  <si>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</si>
  <si>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</si>
  <si>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</si>
  <si>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</si>
  <si>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</si>
  <si>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</si>
  <si>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</si>
  <si>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</si>
  <si>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</si>
  <si>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</si>
  <si>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</si>
  <si>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</si>
  <si>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</si>
  <si>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</si>
  <si>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</si>
  <si>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</si>
  <si>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</si>
  <si>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</si>
  <si>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</si>
  <si>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</si>
  <si>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</si>
  <si>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</si>
  <si>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</si>
  <si>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</si>
  <si>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</si>
  <si>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</si>
  <si>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</si>
  <si>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</si>
  <si>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</si>
  <si>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</si>
  <si>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</si>
  <si>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</si>
  <si>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</si>
  <si>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</si>
  <si>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</si>
  <si>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</si>
  <si>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</si>
  <si>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</si>
  <si>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</si>
  <si>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</si>
  <si>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</si>
  <si>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</si>
  <si>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</si>
  <si>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</si>
  <si>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</si>
  <si>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</si>
  <si>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</si>
  <si>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</si>
  <si>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</si>
  <si>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</si>
  <si>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</si>
  <si>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</si>
  <si>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</si>
  <si>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</si>
  <si>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</si>
  <si>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</si>
  <si>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</si>
  <si>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</si>
  <si>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</si>
  <si>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</si>
  <si>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</si>
  <si>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</si>
  <si>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</si>
  <si>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</si>
  <si>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</si>
  <si>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</si>
  <si>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</si>
  <si>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</si>
  <si>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</si>
  <si>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</si>
  <si>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</si>
  <si>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</si>
  <si>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</si>
  <si>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</si>
  <si>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</si>
  <si>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</si>
  <si>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</si>
  <si>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</si>
  <si>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</si>
  <si>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</si>
  <si>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</si>
  <si>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</si>
  <si>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</si>
  <si>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</si>
  <si>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</si>
  <si>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</si>
  <si>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</si>
  <si>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</si>
  <si>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</si>
  <si>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</si>
  <si>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</si>
  <si>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</si>
  <si>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</si>
  <si>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</si>
  <si>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</si>
  <si>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</si>
  <si>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</si>
  <si>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</si>
  <si>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</si>
  <si>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</si>
  <si>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</si>
  <si>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</si>
  <si>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</si>
  <si>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</si>
  <si>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</si>
  <si>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</si>
  <si>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</si>
  <si>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</si>
  <si>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</si>
  <si>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</si>
  <si>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</si>
  <si>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</si>
  <si>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</si>
  <si>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</si>
  <si>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</si>
  <si>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</si>
  <si>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</si>
  <si>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</si>
  <si>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</si>
  <si>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</si>
  <si>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</si>
  <si>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</si>
  <si>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</si>
  <si>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</si>
  <si>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</si>
  <si>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</si>
  <si>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</si>
  <si>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</si>
  <si>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</si>
  <si>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</si>
  <si>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</si>
  <si>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</si>
  <si>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</si>
  <si>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</si>
  <si>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</si>
  <si>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</si>
  <si>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</si>
  <si>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</si>
  <si>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</si>
  <si>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</si>
  <si>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</si>
  <si>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</si>
  <si>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</si>
  <si>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</si>
  <si>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</si>
  <si>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</si>
  <si>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</si>
  <si>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</si>
  <si>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</si>
  <si>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</si>
  <si>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</si>
  <si>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</si>
  <si>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</si>
  <si>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</si>
  <si>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</si>
  <si>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</si>
  <si>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</si>
  <si>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</si>
  <si>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</si>
  <si>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</si>
  <si>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</si>
  <si>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</si>
  <si>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</si>
  <si>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</si>
  <si>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</si>
  <si>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</si>
  <si>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</si>
  <si>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</si>
  <si>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</si>
  <si>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</si>
  <si>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</si>
  <si>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</si>
  <si>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</si>
  <si>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</si>
  <si>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</si>
  <si>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</si>
  <si>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</si>
  <si>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</si>
  <si>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</si>
  <si>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</si>
  <si>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</si>
  <si>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</si>
  <si>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</si>
  <si>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</si>
  <si>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</si>
  <si>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</si>
  <si>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</si>
  <si>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</si>
  <si>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</si>
  <si>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</si>
  <si>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</si>
  <si>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</si>
  <si>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</si>
  <si>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</si>
  <si>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</si>
  <si>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</si>
  <si>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</si>
  <si>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</si>
  <si>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</si>
  <si>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</si>
  <si>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</si>
  <si>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</si>
  <si>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</si>
  <si>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</si>
  <si>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</si>
  <si>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</si>
  <si>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</si>
  <si>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</si>
  <si>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</si>
  <si>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</si>
  <si>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</si>
  <si>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</si>
  <si>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</si>
  <si>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</si>
  <si>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</si>
  <si>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</si>
  <si>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</si>
  <si>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</si>
  <si>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</si>
  <si>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</si>
  <si>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</si>
  <si>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</si>
  <si>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</si>
  <si>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</si>
  <si>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</si>
  <si>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</si>
  <si>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</si>
  <si>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</si>
  <si>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</si>
  <si>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</si>
  <si>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</si>
  <si>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</si>
  <si>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</si>
  <si>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</si>
  <si>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</si>
  <si>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</si>
  <si>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</si>
  <si>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</si>
  <si>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</si>
  <si>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</si>
  <si>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</si>
  <si>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</si>
  <si>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</si>
  <si>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</si>
  <si>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</si>
  <si>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</si>
  <si>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</si>
  <si>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</si>
  <si>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</si>
  <si>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</si>
  <si>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</si>
  <si>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</si>
  <si>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</si>
  <si>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</si>
  <si>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</si>
  <si>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</si>
  <si>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</si>
  <si>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</si>
  <si>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</si>
  <si>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</si>
  <si>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</si>
  <si>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</si>
  <si>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</si>
  <si>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</si>
  <si>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</si>
  <si>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</si>
  <si>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</si>
  <si>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</si>
  <si>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</si>
  <si>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</si>
  <si>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</si>
  <si>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</si>
  <si>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</si>
  <si>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</si>
  <si>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</si>
  <si>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</si>
  <si>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</si>
  <si>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</si>
  <si>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</si>
  <si>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</si>
  <si>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</si>
  <si>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</si>
  <si>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</si>
  <si>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</si>
  <si>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</si>
  <si>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</si>
  <si>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</si>
  <si>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</si>
  <si>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</si>
  <si>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</si>
  <si>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</si>
  <si>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</si>
  <si>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</si>
  <si>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</si>
  <si>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</si>
  <si>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</si>
  <si>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</si>
  <si>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</si>
  <si>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</si>
  <si>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</si>
  <si>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</si>
  <si>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</si>
  <si>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</si>
  <si>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</si>
  <si>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</si>
  <si>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</si>
  <si>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</si>
  <si>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</si>
  <si>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</si>
  <si>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</si>
  <si>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</si>
  <si>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</si>
  <si>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</si>
  <si>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</si>
  <si>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</si>
  <si>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</si>
  <si>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</si>
  <si>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</si>
  <si>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</si>
  <si>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</si>
  <si>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</si>
  <si>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</si>
  <si>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</si>
  <si>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</si>
  <si>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</si>
  <si>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</si>
  <si>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</si>
  <si>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</si>
  <si>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</si>
  <si>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</si>
  <si>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</si>
  <si>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</si>
  <si>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</si>
  <si>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</si>
  <si>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</si>
  <si>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</si>
  <si>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</si>
  <si>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</si>
  <si>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</si>
  <si>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</si>
  <si>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</si>
  <si>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</si>
  <si>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</si>
  <si>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</si>
  <si>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</si>
  <si>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</si>
  <si>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</si>
  <si>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</si>
  <si>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</si>
  <si>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</si>
  <si>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</si>
  <si>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</si>
  <si>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</si>
  <si>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</si>
  <si>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</si>
  <si>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</si>
  <si>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</si>
  <si>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</si>
  <si>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</si>
  <si>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</si>
  <si>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</si>
  <si>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</si>
  <si>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</si>
  <si>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</si>
  <si>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</si>
  <si>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</si>
  <si>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</si>
  <si>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</si>
  <si>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</si>
  <si>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</si>
  <si>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</si>
  <si>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</si>
  <si>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</si>
  <si>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</si>
  <si>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</si>
  <si>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</si>
  <si>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</si>
  <si>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</si>
  <si>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</si>
  <si>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</si>
  <si>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</si>
  <si>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</si>
  <si>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</si>
  <si>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</si>
  <si>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</si>
  <si>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</si>
  <si>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</si>
  <si>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</si>
  <si>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</si>
  <si>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</si>
  <si>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</si>
  <si>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</si>
  <si>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</si>
  <si>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</si>
  <si>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</si>
  <si>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</si>
  <si>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</si>
  <si>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</si>
  <si>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</si>
  <si>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</si>
  <si>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</si>
  <si>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</si>
  <si>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</si>
  <si>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</si>
  <si>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</si>
  <si>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</si>
  <si>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</si>
  <si>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</si>
  <si>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</si>
  <si>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</si>
  <si>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</si>
  <si>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</si>
  <si>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</si>
  <si>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</si>
  <si>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</si>
  <si>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</si>
  <si>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</si>
  <si>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</si>
  <si>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</si>
  <si>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</si>
  <si>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</si>
  <si>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</si>
  <si>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</si>
  <si>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</si>
  <si>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</si>
  <si>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</si>
  <si>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</si>
  <si>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</si>
  <si>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</si>
  <si>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</si>
  <si>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</si>
  <si>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</si>
  <si>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</si>
  <si>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</si>
  <si>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</si>
  <si>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</si>
  <si>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</si>
  <si>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</si>
  <si>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</si>
  <si>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</si>
  <si>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</si>
  <si>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</si>
  <si>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</si>
  <si>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</si>
  <si>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</si>
  <si>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</si>
  <si>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</si>
  <si>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</si>
  <si>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</si>
  <si>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</si>
  <si>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</si>
  <si>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</si>
  <si>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</si>
  <si>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</si>
  <si>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</si>
  <si>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</si>
  <si>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</si>
  <si>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</si>
  <si>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</si>
  <si>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</si>
  <si>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</si>
  <si>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</si>
  <si>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</si>
  <si>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</si>
  <si>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</si>
  <si>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</si>
  <si>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</si>
  <si>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</si>
  <si>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</si>
  <si>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</si>
  <si>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</si>
  <si>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</si>
  <si>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</si>
  <si>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</si>
  <si>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</si>
  <si>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</si>
  <si>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</si>
  <si>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</si>
  <si>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</si>
  <si>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</si>
  <si>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</si>
  <si>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</si>
  <si>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</si>
  <si>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</si>
  <si>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</si>
  <si>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</si>
  <si>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</si>
  <si>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</si>
  <si>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</si>
  <si>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</si>
  <si>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</si>
  <si>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</si>
  <si>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</si>
  <si>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</si>
  <si>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</si>
  <si>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</si>
  <si>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</si>
  <si>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</si>
  <si>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</si>
  <si>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</si>
  <si>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</si>
  <si>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</si>
  <si>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</si>
  <si>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</si>
  <si>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</si>
  <si>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</si>
  <si>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</si>
  <si>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</si>
  <si>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</si>
  <si>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</si>
  <si>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</si>
  <si>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</si>
  <si>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</si>
  <si>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</si>
  <si>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</si>
  <si>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</si>
  <si>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</si>
  <si>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</si>
  <si>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</si>
  <si>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</si>
  <si>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</si>
  <si>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</si>
  <si>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</si>
  <si>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</si>
  <si>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</si>
  <si>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</si>
  <si>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</si>
  <si>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</si>
  <si>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</si>
  <si>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</si>
  <si>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</si>
  <si>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</si>
  <si>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</si>
  <si>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</si>
  <si>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</si>
  <si>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</si>
  <si>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</si>
  <si>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</si>
  <si>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</si>
  <si>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</si>
  <si>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</si>
  <si>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</si>
  <si>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</si>
  <si>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</si>
  <si>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</si>
  <si>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</si>
  <si>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</si>
  <si>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</si>
  <si>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</si>
  <si>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</si>
  <si>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</si>
  <si>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</si>
  <si>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</si>
  <si>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</si>
  <si>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</si>
  <si>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</si>
  <si>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</si>
  <si>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</si>
  <si>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</si>
  <si>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</si>
  <si>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</si>
  <si>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</si>
  <si>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</si>
  <si>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</si>
  <si>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</si>
  <si>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</si>
  <si>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</si>
  <si>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</si>
  <si>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</si>
  <si>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</si>
  <si>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</si>
  <si>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</si>
  <si>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</si>
  <si>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</si>
  <si>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</si>
  <si>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</si>
  <si>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</si>
  <si>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</si>
  <si>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</si>
  <si>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</si>
  <si>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</si>
  <si>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</si>
  <si>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</si>
  <si>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</si>
  <si>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</si>
  <si>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</si>
  <si>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</si>
  <si>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</si>
  <si>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</si>
  <si>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</si>
  <si>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</si>
  <si>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</si>
  <si>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</si>
  <si>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</si>
  <si>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</si>
  <si>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</si>
  <si>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</si>
  <si>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</si>
  <si>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</si>
  <si>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</si>
  <si>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</si>
  <si>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</si>
  <si>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</si>
  <si>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</si>
  <si>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</si>
  <si>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</si>
  <si>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</si>
  <si>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</si>
  <si>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</si>
  <si>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</si>
  <si>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</si>
  <si>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</si>
  <si>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</si>
  <si>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</si>
  <si>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</si>
  <si>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</si>
  <si>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</si>
  <si>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</si>
  <si>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</si>
  <si>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</si>
  <si>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</si>
  <si>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</si>
  <si>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</si>
  <si>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</si>
  <si>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</si>
  <si>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</si>
  <si>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</si>
  <si>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</si>
  <si>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</si>
  <si>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</si>
  <si>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</si>
  <si>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</si>
  <si>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</si>
  <si>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</si>
  <si>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</si>
  <si>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</si>
  <si>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</si>
  <si>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</si>
  <si>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</si>
  <si>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</si>
  <si>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</si>
  <si>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</si>
  <si>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</si>
  <si>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</si>
  <si>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</si>
  <si>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</si>
  <si>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</si>
  <si>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</si>
  <si>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</si>
  <si>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</si>
  <si>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</si>
  <si>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</si>
  <si>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</si>
  <si>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</si>
  <si>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</si>
  <si>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</si>
  <si>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</si>
  <si>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</si>
  <si>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</si>
  <si>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</si>
  <si>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</si>
  <si>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</si>
  <si>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</si>
  <si>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</si>
  <si>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</si>
  <si>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</si>
  <si>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</si>
  <si>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</si>
  <si>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</si>
  <si>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</si>
  <si>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</si>
  <si>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</si>
  <si>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</si>
  <si>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</si>
  <si>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</si>
  <si>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</si>
  <si>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</si>
  <si>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</si>
  <si>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</si>
  <si>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</si>
  <si>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</si>
  <si>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</si>
  <si>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</si>
  <si>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</si>
  <si>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</si>
  <si>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</si>
  <si>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</si>
  <si>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</si>
  <si>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</si>
  <si>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</si>
  <si>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</si>
  <si>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</si>
  <si>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</si>
  <si>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</si>
  <si>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</si>
  <si>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</si>
  <si>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</si>
  <si>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</si>
  <si>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</si>
  <si>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</si>
  <si>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</si>
  <si>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</si>
  <si>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</si>
  <si>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</si>
  <si>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</si>
  <si>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</si>
  <si>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</si>
  <si>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</si>
  <si>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</si>
  <si>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</si>
  <si>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</si>
  <si>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</si>
  <si>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</si>
  <si>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</si>
  <si>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</si>
  <si>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</si>
  <si>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</si>
  <si>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</si>
  <si>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</si>
  <si>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</si>
  <si>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</si>
  <si>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</si>
  <si>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</si>
  <si>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</si>
  <si>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</si>
  <si>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</si>
  <si>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</si>
  <si>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</si>
  <si>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</si>
  <si>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</si>
  <si>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</si>
  <si>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</si>
  <si>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</si>
  <si>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</si>
  <si>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</si>
  <si>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</si>
  <si>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</si>
  <si>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</si>
  <si>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</si>
  <si>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</si>
  <si>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</si>
  <si>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</si>
  <si>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</si>
  <si>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</si>
  <si>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</si>
  <si>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</si>
  <si>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</si>
  <si>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</si>
  <si>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</si>
  <si>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</si>
  <si>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</si>
  <si>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</si>
  <si>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</si>
  <si>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</si>
  <si>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</si>
  <si>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</si>
  <si>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</si>
  <si>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</si>
  <si>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</si>
  <si>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</si>
  <si>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</si>
  <si>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</si>
  <si>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</si>
  <si>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</si>
  <si>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</si>
  <si>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</si>
  <si>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</si>
  <si>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</si>
  <si>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</si>
  <si>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</si>
  <si>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</si>
  <si>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</si>
  <si>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</si>
  <si>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</si>
  <si>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</si>
  <si>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</si>
  <si>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</si>
  <si>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</si>
  <si>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</si>
  <si>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</si>
  <si>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</si>
  <si>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</si>
  <si>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</si>
  <si>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</si>
  <si>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</si>
  <si>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</si>
  <si>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</si>
  <si>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</si>
  <si>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</si>
  <si>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</si>
  <si>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</si>
  <si>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</si>
  <si>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</si>
  <si>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</si>
  <si>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</si>
  <si>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</si>
  <si>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</si>
  <si>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</si>
  <si>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</si>
  <si>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</si>
  <si>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</si>
  <si>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</si>
  <si>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</si>
  <si>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</si>
  <si>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</si>
  <si>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</si>
  <si>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</si>
  <si>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</si>
  <si>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</si>
  <si>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</si>
  <si>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</si>
  <si>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</si>
  <si>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</si>
  <si>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</si>
  <si>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</si>
  <si>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</si>
  <si>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</si>
  <si>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</si>
  <si>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</si>
  <si>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</si>
  <si>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</si>
  <si>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</si>
  <si>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</si>
  <si>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</si>
  <si>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</si>
  <si>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</si>
  <si>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</si>
  <si>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</si>
  <si>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</si>
  <si>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</si>
  <si>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</si>
  <si>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</si>
  <si>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</si>
  <si>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</si>
  <si>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</si>
  <si>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</si>
  <si>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</si>
  <si>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</si>
  <si>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</si>
  <si>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</si>
  <si>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</si>
  <si>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</si>
  <si>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</si>
  <si>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</si>
  <si>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</si>
  <si>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</si>
  <si>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</si>
  <si>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</si>
  <si>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</si>
  <si>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</si>
  <si>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</si>
  <si>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</si>
  <si>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</si>
  <si>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</si>
  <si>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</si>
  <si>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</si>
  <si>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</si>
  <si>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</si>
  <si>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</si>
  <si>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</si>
  <si>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</si>
  <si>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</si>
  <si>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</si>
  <si>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</si>
  <si>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</si>
  <si>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</si>
  <si>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</si>
  <si>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</si>
  <si>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</si>
  <si>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</si>
  <si>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</si>
  <si>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</si>
  <si>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</si>
  <si>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</si>
  <si>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</si>
  <si>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</si>
  <si>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</si>
  <si>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</si>
  <si>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</si>
  <si>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</si>
  <si>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</si>
  <si>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</si>
  <si>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</si>
  <si>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</si>
  <si>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</si>
  <si>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</si>
  <si>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</si>
  <si>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</si>
  <si>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</si>
  <si>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</si>
  <si>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</si>
  <si>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</si>
  <si>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</si>
  <si>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</si>
  <si>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</si>
  <si>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</si>
  <si>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</si>
  <si>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</si>
  <si>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</si>
  <si>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</si>
  <si>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</si>
  <si>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</si>
  <si>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</si>
  <si>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</si>
  <si>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</si>
  <si>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</si>
  <si>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</si>
  <si>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</si>
  <si>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</si>
  <si>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</si>
  <si>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</si>
  <si>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</si>
  <si>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</si>
  <si>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</si>
  <si>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</si>
  <si>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</si>
  <si>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</si>
  <si>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</si>
  <si>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</si>
  <si>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</si>
  <si>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</si>
  <si>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</si>
  <si>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</si>
  <si>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</si>
  <si>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</si>
  <si>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</si>
  <si>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</si>
  <si>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</si>
  <si>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</si>
  <si>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</si>
  <si>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</si>
  <si>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</si>
  <si>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</si>
  <si>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</si>
  <si>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</si>
  <si>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</si>
  <si>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</si>
  <si>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</si>
  <si>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</si>
  <si>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</si>
  <si>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</si>
  <si>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</si>
  <si>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</si>
  <si>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</si>
  <si>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</si>
  <si>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</si>
  <si>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</si>
  <si>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</si>
  <si>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</si>
  <si>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</si>
  <si>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</si>
  <si>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</si>
  <si>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</si>
  <si>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</si>
  <si>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</si>
  <si>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</si>
  <si>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</si>
  <si>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</si>
  <si>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</si>
  <si>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</si>
  <si>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</si>
  <si>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</si>
  <si>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</si>
  <si>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</si>
  <si>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</si>
  <si>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</si>
  <si>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</si>
  <si>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</si>
  <si>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</si>
  <si>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</si>
  <si>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</si>
  <si>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</si>
  <si>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</si>
  <si>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</si>
  <si>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</si>
  <si>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</si>
  <si>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</si>
  <si>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</si>
  <si>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</si>
  <si>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</si>
  <si>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</si>
  <si>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</si>
  <si>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</si>
  <si>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</si>
  <si>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</si>
  <si>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</si>
  <si>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</si>
  <si>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</si>
  <si>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</si>
  <si>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</si>
  <si>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</si>
  <si>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</si>
  <si>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</si>
  <si>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</si>
  <si>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</si>
  <si>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</si>
  <si>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</si>
  <si>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</si>
  <si>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</si>
  <si>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</si>
  <si>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</si>
  <si>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</si>
  <si>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</si>
  <si>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</si>
  <si>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</si>
  <si>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</si>
  <si>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</si>
  <si>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</si>
  <si>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</si>
  <si>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</si>
  <si>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</si>
  <si>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</si>
  <si>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</si>
  <si>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</si>
  <si>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</si>
  <si>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</si>
  <si>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</si>
  <si>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</si>
  <si>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</si>
  <si>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</si>
  <si>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</si>
  <si>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</si>
  <si>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</si>
  <si>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</si>
  <si>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</si>
  <si>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</si>
  <si>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</si>
  <si>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</si>
  <si>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</si>
  <si>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</si>
  <si>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</si>
  <si>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</si>
  <si>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</si>
  <si>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</si>
  <si>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</si>
  <si>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</si>
  <si>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</si>
  <si>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</si>
  <si>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</si>
  <si>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</si>
  <si>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</si>
  <si>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</si>
  <si>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</si>
  <si>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</si>
  <si>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</si>
  <si>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</si>
  <si>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</si>
  <si>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</si>
  <si>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</si>
  <si>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</si>
  <si>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</si>
  <si>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</si>
  <si>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</si>
  <si>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</si>
  <si>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</si>
  <si>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</si>
  <si>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</si>
  <si>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</si>
  <si>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</si>
  <si>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</si>
  <si>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</si>
  <si>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</si>
  <si>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</si>
  <si>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</si>
  <si>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</si>
  <si>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</si>
  <si>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</si>
  <si>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</si>
  <si>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</si>
  <si>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</si>
  <si>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</si>
  <si>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</si>
  <si>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</si>
  <si>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</si>
  <si>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</si>
  <si>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</si>
  <si>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</si>
  <si>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</si>
  <si>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</si>
  <si>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</si>
  <si>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</si>
  <si>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</si>
  <si>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</si>
  <si>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</si>
  <si>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</si>
  <si>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</si>
  <si>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</si>
  <si>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</si>
  <si>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</si>
  <si>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</si>
  <si>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</si>
  <si>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</si>
  <si>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</si>
  <si>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</si>
  <si>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</si>
  <si>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</si>
  <si>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</si>
  <si>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</si>
  <si>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</si>
  <si>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</si>
  <si>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</si>
  <si>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</si>
  <si>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</si>
  <si>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</si>
  <si>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</si>
  <si>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</si>
  <si>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</si>
  <si>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</si>
  <si>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</si>
  <si>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</si>
  <si>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</si>
  <si>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</si>
  <si>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</si>
  <si>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</si>
  <si>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</si>
  <si>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</si>
  <si>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</si>
  <si>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</si>
  <si>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</si>
  <si>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</si>
  <si>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</si>
  <si>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</si>
  <si>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</si>
  <si>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</si>
  <si>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</si>
  <si>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</si>
  <si>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</si>
  <si>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</si>
  <si>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</si>
  <si>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</si>
  <si>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</si>
  <si>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</si>
  <si>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</si>
  <si>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</si>
  <si>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</si>
  <si>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</si>
  <si>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</si>
  <si>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</si>
  <si>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</si>
  <si>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</si>
  <si>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</si>
  <si>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</si>
  <si>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</si>
  <si>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</si>
  <si>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</si>
  <si>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</si>
  <si>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</si>
  <si>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</si>
  <si>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</si>
  <si>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</si>
  <si>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</si>
  <si>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</si>
  <si>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</si>
  <si>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</si>
  <si>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</si>
  <si>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</si>
  <si>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</si>
  <si>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</si>
  <si>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</si>
  <si>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</si>
  <si>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</si>
  <si>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</si>
  <si>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</si>
  <si>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</si>
  <si>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</si>
  <si>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</si>
  <si>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</si>
  <si>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</si>
  <si>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</si>
  <si>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</si>
  <si>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</si>
  <si>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</si>
  <si>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</si>
  <si>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</si>
  <si>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</si>
  <si>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</si>
  <si>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</si>
  <si>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</si>
  <si>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</si>
  <si>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</si>
  <si>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</si>
  <si>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</si>
  <si>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</si>
  <si>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</si>
  <si>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</si>
  <si>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</si>
  <si>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</si>
  <si>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</si>
  <si>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</si>
  <si>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</si>
  <si>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</si>
  <si>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</si>
  <si>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</si>
  <si>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</si>
  <si>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</si>
  <si>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</si>
  <si>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</si>
  <si>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</si>
  <si>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</si>
  <si>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</si>
  <si>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</si>
  <si>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</si>
  <si>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</si>
  <si>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</si>
  <si>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</si>
  <si>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</si>
  <si>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</si>
  <si>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</si>
  <si>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</si>
  <si>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</si>
  <si>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</si>
  <si>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</si>
  <si>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</si>
  <si>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</si>
  <si>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</si>
  <si>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</si>
  <si>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</si>
  <si>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</si>
  <si>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</si>
  <si>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</si>
  <si>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</si>
  <si>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</si>
  <si>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</si>
  <si>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</si>
  <si>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</si>
  <si>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</si>
  <si>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</si>
  <si>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</si>
  <si>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</si>
  <si>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</si>
  <si>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</si>
  <si>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</si>
  <si>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</si>
  <si>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</si>
  <si>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</si>
  <si>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</si>
  <si>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</si>
  <si>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</si>
  <si>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</si>
  <si>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</si>
  <si>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</si>
  <si>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</si>
  <si>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</si>
  <si>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</si>
  <si>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</si>
  <si>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</si>
  <si>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</si>
  <si>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</si>
  <si>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</si>
  <si>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</si>
  <si>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</si>
  <si>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</si>
  <si>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</si>
  <si>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</si>
  <si>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</si>
  <si>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</si>
  <si>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</si>
  <si>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</si>
  <si>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</si>
  <si>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</si>
  <si>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</si>
  <si>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</si>
  <si>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</si>
  <si>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</si>
  <si>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</si>
  <si>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</si>
  <si>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</si>
  <si>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</si>
  <si>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</si>
  <si>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</si>
  <si>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</si>
  <si>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</si>
  <si>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</si>
  <si>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</si>
  <si>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</si>
  <si>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</si>
  <si>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</si>
  <si>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</si>
  <si>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</si>
  <si>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</si>
  <si>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</si>
  <si>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</si>
  <si>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</si>
  <si>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</si>
  <si>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</si>
  <si>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</si>
  <si>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</si>
  <si>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</si>
  <si>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</si>
  <si>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</si>
  <si>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</si>
  <si>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</si>
  <si>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</si>
  <si>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</si>
  <si>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</si>
  <si>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</si>
  <si>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</si>
  <si>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</si>
  <si>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</si>
  <si>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</si>
  <si>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</si>
  <si>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</si>
  <si>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</si>
  <si>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</si>
  <si>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</si>
  <si>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</si>
  <si>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</si>
  <si>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</si>
  <si>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</si>
  <si>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</si>
  <si>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</si>
  <si>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</si>
  <si>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</si>
  <si>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</si>
  <si>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</si>
  <si>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</si>
  <si>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</si>
  <si>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</si>
  <si>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</si>
  <si>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</si>
  <si>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</si>
  <si>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</si>
  <si>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</si>
  <si>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</si>
  <si>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</si>
  <si>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</si>
  <si>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</si>
  <si>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</si>
  <si>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</si>
  <si>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</si>
  <si>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</si>
  <si>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</si>
  <si>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</si>
  <si>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</si>
  <si>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</si>
  <si>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</si>
  <si>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</si>
  <si>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</si>
  <si>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</si>
  <si>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</si>
  <si>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</si>
  <si>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</si>
  <si>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</si>
  <si>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</si>
  <si>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</si>
  <si>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</si>
  <si>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</si>
  <si>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</si>
  <si>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</si>
  <si>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</si>
  <si>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</si>
  <si>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</si>
  <si>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</si>
  <si>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</si>
  <si>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</si>
  <si>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</si>
  <si>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</si>
  <si>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</si>
  <si>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</si>
  <si>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</si>
  <si>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</si>
  <si>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</si>
  <si>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</si>
  <si>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</si>
  <si>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</si>
  <si>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</si>
  <si>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</si>
  <si>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</si>
  <si>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</si>
  <si>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</si>
  <si>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</si>
  <si>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</si>
  <si>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</si>
  <si>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</si>
  <si>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</si>
  <si>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</si>
  <si>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</si>
  <si>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</si>
  <si>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</si>
  <si>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</si>
  <si>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</si>
  <si>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</si>
  <si>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</si>
  <si>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</si>
  <si>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</si>
  <si>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</si>
  <si>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</si>
  <si>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</si>
  <si>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</si>
  <si>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</si>
  <si>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</si>
  <si>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</si>
  <si>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</si>
  <si>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</si>
  <si>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</si>
  <si>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</si>
  <si>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</si>
  <si>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</si>
  <si>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</si>
  <si>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</si>
  <si>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</si>
  <si>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</si>
  <si>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</si>
  <si>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</si>
  <si>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</si>
  <si>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</si>
  <si>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</si>
  <si>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</si>
  <si>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</si>
  <si>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</si>
  <si>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</si>
  <si>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</si>
  <si>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</si>
  <si>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</si>
  <si>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</si>
  <si>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</si>
  <si>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</si>
  <si>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</si>
  <si>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</si>
  <si>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</si>
  <si>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</si>
  <si>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</si>
  <si>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</si>
  <si>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</si>
  <si>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</si>
  <si>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</si>
  <si>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</si>
  <si>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</si>
  <si>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</si>
  <si>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</si>
  <si>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</si>
  <si>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</si>
  <si>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</si>
  <si>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</si>
  <si>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</si>
  <si>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</si>
  <si>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</si>
  <si>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</si>
  <si>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</si>
  <si>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</si>
  <si>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</si>
  <si>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</si>
  <si>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</si>
  <si>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</si>
  <si>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</si>
  <si>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</si>
  <si>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</si>
  <si>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</si>
  <si>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</si>
  <si>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</si>
  <si>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</si>
  <si>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</si>
  <si>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</si>
  <si>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</si>
  <si>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</si>
  <si>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</si>
  <si>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</si>
  <si>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</si>
  <si>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</si>
  <si>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</si>
  <si>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</si>
  <si>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</si>
  <si>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</si>
  <si>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</si>
  <si>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</si>
  <si>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</si>
  <si>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</si>
  <si>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</si>
  <si>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</si>
  <si>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</si>
  <si>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</si>
  <si>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</si>
  <si>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</si>
  <si>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</si>
  <si>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</si>
  <si>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</si>
  <si>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</si>
  <si>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</si>
  <si>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</si>
  <si>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</si>
  <si>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</si>
  <si>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</si>
  <si>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</si>
  <si>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</si>
  <si>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</si>
  <si>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</si>
  <si>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</si>
  <si>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</si>
  <si>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</si>
  <si>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</si>
  <si>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</si>
  <si>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</si>
  <si>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</si>
  <si>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</si>
  <si>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</si>
  <si>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</si>
  <si>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</si>
  <si>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</si>
  <si>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</si>
  <si>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</si>
  <si>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</si>
  <si>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</si>
  <si>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</si>
  <si>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</si>
  <si>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</si>
  <si>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</si>
  <si>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</si>
  <si>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</si>
  <si>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</si>
  <si>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</si>
  <si>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</si>
  <si>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</si>
  <si>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</si>
  <si>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</si>
  <si>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</si>
  <si>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</si>
  <si>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</si>
  <si>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</si>
  <si>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</si>
  <si>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</si>
  <si>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</si>
  <si>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</si>
  <si>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</si>
  <si>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</si>
  <si>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</si>
  <si>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</si>
  <si>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</si>
  <si>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</si>
  <si>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</si>
  <si>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</si>
  <si>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</si>
  <si>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</si>
  <si>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</si>
  <si>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</si>
  <si>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</si>
  <si>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</si>
  <si>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</si>
  <si>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</si>
  <si>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</si>
  <si>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</si>
  <si>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</si>
  <si>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</si>
  <si>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</si>
  <si>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</si>
  <si>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</si>
  <si>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</si>
  <si>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</si>
  <si>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</si>
  <si>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</si>
  <si>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</si>
  <si>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</si>
  <si>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</si>
  <si>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</si>
  <si>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</si>
  <si>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</si>
  <si>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</si>
  <si>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</si>
  <si>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</si>
  <si>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</si>
  <si>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</si>
  <si>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</si>
  <si>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</si>
  <si>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</si>
  <si>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</si>
  <si>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</si>
  <si>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</si>
  <si>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</si>
  <si>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</si>
  <si>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</si>
  <si>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</si>
  <si>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</si>
  <si>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</si>
  <si>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</si>
  <si>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</si>
  <si>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</si>
  <si>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</si>
  <si>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</si>
  <si>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</si>
  <si>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</si>
  <si>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</si>
  <si>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</si>
  <si>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</si>
  <si>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</si>
  <si>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</si>
  <si>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</si>
  <si>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</si>
  <si>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</si>
  <si>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</si>
  <si>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</si>
  <si>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</si>
  <si>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</si>
  <si>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</si>
  <si>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</si>
  <si>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</si>
  <si>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</si>
  <si>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</si>
  <si>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</si>
  <si>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</si>
  <si>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</si>
  <si>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</si>
  <si>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</si>
  <si>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</si>
  <si>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</si>
  <si>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</si>
  <si>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</si>
  <si>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</si>
  <si>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</si>
  <si>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</si>
  <si>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</si>
  <si>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</si>
  <si>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</si>
  <si>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</si>
  <si>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</si>
  <si>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</si>
  <si>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</si>
  <si>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</si>
  <si>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</si>
  <si>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</si>
  <si>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</si>
  <si>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</si>
  <si>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</si>
  <si>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</si>
  <si>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</si>
  <si>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</si>
  <si>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</si>
  <si>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</si>
  <si>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</si>
  <si>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</si>
  <si>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</si>
  <si>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</si>
  <si>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</si>
  <si>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</si>
  <si>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</si>
  <si>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</si>
  <si>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</si>
  <si>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</si>
  <si>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</si>
  <si>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</si>
  <si>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</si>
  <si>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</si>
  <si>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</si>
  <si>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</si>
  <si>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</si>
  <si>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</si>
  <si>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</si>
  <si>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</si>
  <si>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</si>
  <si>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</si>
  <si>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</si>
  <si>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</si>
  <si>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</si>
  <si>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</si>
  <si>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</si>
  <si>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</si>
  <si>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</si>
  <si>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</si>
  <si>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</si>
  <si>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</si>
  <si>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</si>
  <si>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</si>
  <si>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</si>
  <si>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</si>
  <si>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</si>
  <si>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</si>
  <si>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</si>
  <si>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</si>
  <si>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</si>
  <si>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</si>
  <si>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</si>
  <si>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</si>
  <si>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</si>
  <si>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</si>
  <si>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</si>
  <si>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</si>
  <si>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</si>
  <si>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</si>
  <si>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</si>
  <si>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</si>
  <si>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</si>
  <si>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</si>
  <si>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</si>
  <si>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</si>
  <si>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</si>
  <si>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</si>
  <si>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</si>
  <si>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</si>
  <si>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</si>
  <si>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</si>
  <si>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</si>
  <si>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</si>
  <si>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</si>
  <si>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</si>
  <si>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</si>
  <si>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</si>
  <si>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</si>
  <si>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</si>
  <si>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</si>
  <si>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</si>
  <si>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</si>
  <si>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</si>
  <si>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</si>
  <si>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</si>
  <si>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</si>
  <si>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</si>
  <si>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</si>
  <si>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</si>
  <si>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</si>
  <si>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</si>
  <si>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</si>
  <si>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</si>
  <si>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</si>
  <si>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</si>
  <si>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</si>
  <si>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</si>
  <si>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</si>
  <si>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</si>
  <si>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</si>
  <si>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</si>
  <si>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</si>
  <si>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</si>
  <si>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</si>
  <si>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</si>
  <si>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</si>
  <si>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</si>
  <si>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</si>
  <si>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</si>
  <si>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</si>
  <si>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</si>
  <si>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</si>
  <si>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</si>
  <si>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</si>
  <si>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</si>
  <si>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</si>
  <si>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</si>
  <si>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</si>
  <si>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</si>
  <si>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</si>
  <si>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</si>
  <si>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</si>
  <si>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</si>
  <si>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</si>
  <si>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</si>
  <si>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</si>
  <si>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</si>
  <si>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</si>
  <si>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</si>
  <si>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</si>
  <si>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</si>
  <si>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</si>
  <si>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</si>
  <si>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</si>
  <si>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</si>
  <si>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</si>
  <si>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</si>
  <si>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</si>
  <si>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</si>
  <si>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</si>
  <si>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</si>
  <si>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</si>
  <si>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</si>
  <si>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</si>
  <si>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</si>
  <si>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</si>
  <si>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</si>
  <si>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</si>
  <si>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</si>
  <si>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</si>
  <si>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</si>
  <si>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</si>
  <si>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</si>
  <si>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</si>
  <si>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</si>
  <si>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</si>
  <si>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</si>
  <si>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</si>
  <si>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</si>
  <si>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</si>
  <si>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</si>
  <si>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</si>
  <si>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</si>
  <si>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</si>
  <si>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</si>
  <si>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</si>
  <si>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</si>
  <si>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</si>
  <si>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</si>
  <si>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</si>
  <si>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</si>
  <si>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</si>
  <si>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</si>
  <si>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</si>
  <si>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</si>
  <si>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</si>
  <si>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</si>
  <si>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</si>
  <si>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</si>
  <si>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</si>
  <si>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</si>
  <si>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</si>
  <si>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</si>
  <si>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</si>
  <si>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</si>
  <si>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</si>
  <si>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</si>
  <si>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</si>
  <si>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</si>
  <si>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</si>
  <si>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</si>
  <si>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</si>
  <si>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</si>
  <si>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</si>
  <si>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</si>
  <si>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</si>
  <si>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</si>
  <si>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</si>
  <si>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</si>
  <si>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</si>
  <si>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</si>
  <si>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</si>
  <si>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</si>
  <si>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</si>
  <si>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</si>
  <si>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</si>
  <si>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</si>
  <si>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</si>
  <si>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</si>
  <si>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</si>
  <si>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</si>
  <si>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</si>
  <si>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</si>
  <si>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</si>
  <si>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</si>
  <si>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</si>
  <si>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</si>
  <si>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</si>
  <si>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</si>
  <si>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</si>
  <si>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</si>
  <si>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</si>
  <si>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</si>
  <si>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</si>
  <si>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</si>
  <si>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</si>
  <si>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</si>
  <si>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</si>
  <si>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</si>
  <si>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</si>
  <si>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</si>
  <si>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</si>
  <si>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</si>
  <si>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</si>
  <si>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</si>
  <si>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</si>
  <si>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</si>
  <si>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</si>
  <si>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</si>
  <si>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</si>
  <si>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</si>
  <si>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</si>
  <si>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</si>
  <si>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</si>
  <si>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</si>
  <si>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</si>
  <si>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</si>
  <si>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</si>
  <si>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</si>
  <si>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</si>
  <si>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</si>
  <si>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</si>
  <si>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</si>
  <si>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</si>
  <si>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</si>
  <si>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</si>
  <si>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</si>
  <si>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</si>
  <si>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</si>
  <si>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</si>
  <si>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</si>
  <si>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</si>
  <si>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</si>
  <si>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</si>
  <si>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</si>
  <si>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</si>
  <si>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</si>
  <si>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</si>
  <si>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</si>
  <si>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</si>
  <si>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</si>
  <si>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</si>
  <si>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</si>
  <si>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</si>
  <si>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</si>
  <si>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</si>
  <si>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</si>
  <si>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</si>
  <si>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</si>
  <si>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</si>
  <si>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</si>
  <si>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</si>
  <si>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</si>
  <si>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</si>
  <si>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</si>
  <si>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</si>
  <si>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</si>
  <si>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</si>
  <si>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</si>
  <si>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</si>
  <si>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</si>
  <si>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</si>
  <si>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</si>
  <si>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</si>
  <si>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</si>
  <si>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</si>
  <si>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</si>
  <si>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</si>
  <si>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</si>
  <si>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</si>
  <si>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</si>
  <si>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</si>
  <si>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</si>
  <si>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</si>
  <si>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</si>
  <si>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</si>
  <si>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</si>
  <si>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</si>
  <si>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</si>
  <si>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</si>
  <si>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</si>
  <si>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</si>
  <si>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</si>
  <si>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</si>
  <si>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</si>
  <si>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</si>
  <si>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</si>
  <si>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</si>
  <si>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</si>
  <si>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</si>
  <si>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</si>
  <si>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</si>
  <si>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</si>
  <si>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</si>
  <si>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</si>
  <si>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</si>
  <si>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</si>
  <si>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</si>
  <si>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</si>
  <si>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</si>
  <si>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</si>
  <si>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</si>
  <si>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</si>
  <si>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</si>
  <si>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</si>
  <si>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</si>
  <si>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</si>
  <si>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</si>
  <si>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</si>
  <si>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</si>
  <si>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</si>
  <si>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</si>
  <si>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</si>
  <si>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</si>
  <si>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</si>
  <si>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</si>
  <si>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</si>
  <si>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</si>
  <si>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</si>
  <si>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</si>
  <si>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</si>
  <si>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</si>
  <si>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</si>
  <si>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</si>
  <si>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</si>
  <si>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</si>
  <si>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</si>
  <si>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</si>
  <si>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</si>
  <si>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</si>
  <si>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</si>
  <si>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</si>
  <si>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</si>
  <si>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</si>
  <si>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</si>
  <si>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</si>
  <si>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</si>
  <si>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</si>
  <si>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</si>
  <si>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</si>
  <si>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</si>
  <si>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</si>
  <si>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</si>
  <si>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</si>
  <si>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</si>
  <si>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</si>
  <si>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</si>
  <si>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</si>
  <si>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</si>
  <si>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</si>
  <si>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</si>
  <si>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</si>
  <si>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</si>
  <si>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</si>
  <si>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</si>
  <si>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</si>
  <si>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</si>
  <si>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</si>
  <si>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</si>
  <si>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</si>
  <si>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</si>
  <si>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</si>
  <si>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</si>
  <si>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</si>
  <si>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</si>
  <si>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</si>
  <si>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</si>
  <si>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</si>
  <si>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</si>
  <si>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</si>
  <si>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</si>
  <si>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</si>
  <si>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</si>
  <si>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</si>
  <si>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</si>
  <si>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</si>
  <si>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</si>
  <si>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</si>
  <si>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</si>
  <si>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</si>
  <si>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</si>
  <si>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</si>
  <si>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</si>
  <si>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</si>
  <si>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</si>
  <si>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</si>
  <si>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</si>
  <si>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</si>
  <si>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</si>
  <si>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</si>
  <si>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</si>
  <si>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</si>
  <si>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</si>
  <si>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</si>
  <si>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</si>
  <si>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</si>
  <si>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</si>
  <si>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</si>
  <si>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</si>
  <si>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</si>
  <si>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</si>
  <si>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</si>
  <si>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</si>
  <si>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</si>
  <si>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</si>
  <si>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</si>
  <si>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</si>
  <si>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</si>
  <si>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</si>
  <si>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</si>
  <si>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</si>
  <si>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</si>
  <si>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</si>
  <si>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</si>
  <si>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</si>
  <si>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</si>
  <si>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</si>
  <si>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</si>
  <si>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</si>
  <si>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</si>
  <si>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</si>
  <si>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</si>
  <si>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</si>
  <si>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</si>
  <si>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</si>
  <si>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</si>
  <si>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</si>
  <si>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</si>
  <si>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</si>
  <si>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</si>
  <si>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</si>
  <si>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</si>
  <si>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</si>
  <si>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</si>
  <si>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</si>
  <si>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</si>
  <si>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</si>
  <si>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</si>
  <si>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</si>
  <si>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</si>
  <si>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</si>
  <si>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</si>
  <si>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</si>
  <si>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</si>
  <si>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</si>
  <si>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</si>
  <si>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</si>
  <si>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</si>
  <si>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</si>
  <si>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</si>
  <si>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</si>
  <si>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</si>
  <si>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</si>
  <si>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</si>
  <si>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</si>
  <si>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</si>
  <si>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</si>
  <si>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</si>
  <si>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</si>
  <si>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</si>
  <si>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</si>
  <si>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</si>
  <si>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</si>
  <si>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</si>
  <si>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</si>
  <si>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</si>
  <si>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</si>
  <si>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</si>
  <si>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</si>
  <si>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</si>
  <si>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</si>
  <si>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</si>
  <si>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</si>
  <si>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</si>
  <si>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</si>
  <si>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</si>
  <si>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</si>
  <si>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</si>
  <si>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</si>
  <si>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</si>
  <si>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</si>
  <si>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</si>
  <si>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</si>
  <si>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</si>
  <si>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</si>
  <si>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</si>
  <si>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</si>
  <si>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</si>
  <si>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</si>
  <si>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</si>
  <si>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</si>
  <si>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</si>
  <si>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</si>
  <si>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</si>
  <si>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</si>
  <si>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</si>
  <si>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</si>
  <si>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</si>
  <si>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</si>
  <si>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</si>
  <si>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</si>
  <si>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</si>
  <si>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</si>
  <si>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</si>
  <si>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</si>
  <si>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</si>
  <si>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</si>
  <si>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</si>
  <si>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</si>
  <si>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</si>
  <si>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</si>
  <si>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</si>
  <si>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</si>
  <si>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</si>
  <si>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</si>
  <si>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</si>
  <si>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</si>
  <si>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</si>
  <si>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</si>
  <si>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</si>
  <si>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</si>
  <si>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</si>
  <si>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</si>
  <si>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</si>
  <si>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</si>
  <si>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</si>
  <si>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</si>
  <si>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</si>
  <si>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</si>
  <si>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</si>
  <si>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</si>
  <si>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</si>
  <si>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</si>
  <si>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</si>
  <si>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</si>
  <si>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</si>
  <si>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</si>
  <si>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</si>
  <si>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</si>
  <si>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</si>
  <si>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</si>
  <si>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</si>
  <si>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</si>
  <si>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</si>
  <si>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</si>
  <si>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</si>
  <si>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</si>
  <si>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</si>
  <si>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</si>
  <si>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</si>
  <si>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</si>
  <si>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</si>
  <si>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</si>
  <si>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</si>
  <si>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</si>
  <si>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</si>
  <si>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</si>
  <si>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</si>
  <si>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</si>
  <si>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</si>
  <si>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</si>
  <si>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</si>
  <si>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</si>
  <si>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</si>
  <si>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</si>
  <si>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</si>
  <si>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</si>
  <si>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</si>
  <si>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</si>
  <si>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</si>
  <si>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</si>
  <si>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</si>
  <si>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</si>
  <si>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</si>
  <si>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</si>
  <si>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</si>
  <si>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</si>
  <si>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</si>
  <si>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</si>
  <si>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</si>
  <si>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</si>
  <si>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</si>
  <si>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</si>
  <si>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</si>
  <si>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</si>
  <si>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</si>
  <si>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</si>
  <si>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</si>
  <si>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</si>
  <si>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</si>
  <si>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</si>
  <si>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</si>
  <si>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</si>
  <si>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</si>
  <si>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</si>
  <si>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</si>
  <si>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</si>
  <si>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</si>
  <si>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</si>
  <si>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</si>
  <si>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</si>
  <si>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</si>
  <si>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</si>
  <si>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</si>
  <si>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</si>
  <si>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</si>
  <si>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</si>
  <si>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</si>
  <si>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</si>
  <si>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</si>
  <si>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</si>
  <si>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</si>
  <si>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</si>
  <si>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</si>
  <si>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</si>
  <si>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</si>
  <si>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</si>
  <si>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</si>
  <si>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</si>
  <si>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</si>
  <si>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</si>
  <si>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</si>
  <si>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</si>
  <si>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</si>
  <si>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</si>
  <si>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</si>
  <si>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</si>
  <si>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</si>
  <si>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</si>
  <si>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</si>
  <si>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</si>
  <si>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</si>
  <si>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</si>
  <si>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</si>
  <si>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</si>
  <si>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</si>
  <si>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</si>
  <si>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</si>
  <si>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</si>
  <si>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</si>
  <si>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</si>
  <si>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</si>
  <si>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</si>
  <si>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</si>
  <si>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</si>
  <si>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</si>
  <si>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</si>
  <si>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</si>
  <si>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</si>
  <si>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</si>
  <si>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</si>
  <si>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</si>
  <si>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</si>
  <si>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</si>
  <si>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</si>
  <si>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</si>
  <si>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</si>
  <si>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</si>
  <si>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</si>
  <si>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</si>
  <si>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</si>
  <si>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</si>
  <si>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</si>
  <si>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</si>
  <si>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</si>
  <si>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</si>
  <si>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</si>
  <si>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</si>
  <si>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</si>
  <si>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</si>
  <si>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</si>
  <si>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</si>
  <si>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</si>
  <si>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</si>
  <si>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</si>
  <si>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</si>
  <si>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</si>
  <si>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</si>
  <si>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</si>
  <si>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</si>
  <si>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</si>
  <si>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</si>
  <si>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</si>
  <si>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</si>
  <si>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</si>
  <si>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</si>
  <si>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</si>
  <si>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</si>
  <si>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</si>
  <si>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</si>
  <si>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</si>
  <si>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</si>
  <si>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</si>
  <si>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</si>
  <si>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</si>
  <si>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</si>
  <si>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</si>
  <si>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</si>
  <si>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</si>
  <si>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</si>
  <si>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</si>
  <si>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</si>
  <si>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</si>
  <si>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</si>
  <si>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</si>
  <si>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</si>
  <si>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</si>
  <si>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</si>
  <si>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</si>
  <si>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</si>
  <si>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</si>
  <si>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</si>
  <si>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</si>
  <si>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</si>
  <si>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</si>
  <si>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</si>
  <si>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</si>
  <si>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</si>
  <si>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</si>
  <si>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</si>
  <si>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</si>
  <si>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</si>
  <si>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</si>
  <si>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</si>
  <si>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</si>
  <si>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</si>
  <si>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</si>
  <si>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</si>
  <si>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</si>
  <si>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</si>
  <si>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</si>
  <si>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</si>
  <si>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</si>
  <si>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</si>
  <si>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</si>
  <si>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</si>
  <si>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</si>
  <si>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</si>
  <si>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</si>
  <si>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</si>
  <si>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</si>
  <si>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</si>
  <si>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</si>
  <si>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</si>
  <si>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</si>
  <si>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</si>
  <si>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</si>
  <si>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</si>
  <si>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</si>
  <si>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</si>
  <si>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</si>
  <si>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</si>
  <si>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</si>
  <si>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</si>
  <si>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</si>
  <si>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</si>
  <si>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</si>
  <si>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</si>
  <si>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</si>
  <si>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</si>
  <si>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</si>
  <si>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</si>
  <si>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</si>
  <si>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</si>
  <si>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</si>
  <si>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</si>
  <si>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</si>
  <si>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</si>
  <si>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</si>
  <si>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</si>
  <si>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</si>
  <si>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</si>
  <si>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</si>
  <si>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</si>
  <si>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</si>
  <si>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</si>
  <si>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</si>
  <si>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</si>
  <si>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</si>
  <si>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</si>
  <si>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</si>
  <si>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</si>
  <si>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</si>
  <si>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</si>
  <si>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</si>
  <si>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</si>
  <si>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</si>
  <si>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</si>
  <si>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</si>
  <si>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</si>
  <si>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</si>
  <si>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</si>
  <si>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</si>
  <si>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</si>
  <si>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</si>
  <si>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</si>
  <si>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</si>
  <si>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</si>
  <si>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</si>
  <si>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</si>
  <si>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</si>
  <si>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</si>
  <si>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</si>
  <si>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</si>
  <si>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</si>
  <si>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</si>
  <si>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</si>
  <si>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</si>
  <si>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</si>
  <si>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</si>
  <si>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</si>
  <si>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</si>
  <si>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</si>
  <si>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</si>
  <si>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</si>
  <si>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</si>
  <si>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</si>
  <si>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</si>
  <si>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</si>
  <si>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</si>
  <si>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</si>
  <si>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</si>
  <si>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</si>
  <si>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</si>
  <si>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</si>
  <si>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</si>
  <si>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</si>
  <si>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</si>
  <si>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</si>
  <si>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</si>
  <si>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</si>
  <si>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</si>
  <si>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</si>
  <si>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</si>
  <si>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</si>
  <si>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</si>
  <si>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</si>
  <si>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</si>
  <si>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</si>
  <si>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</si>
  <si>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</si>
  <si>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</si>
  <si>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</si>
  <si>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</si>
  <si>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</si>
  <si>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</si>
  <si>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</si>
  <si>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</si>
  <si>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</si>
  <si>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</si>
  <si>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</si>
  <si>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</si>
  <si>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</si>
  <si>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</si>
  <si>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</si>
  <si>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</si>
  <si>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</si>
  <si>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</si>
  <si>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</si>
  <si>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</si>
  <si>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</si>
  <si>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</si>
  <si>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</si>
  <si>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</si>
  <si>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</si>
  <si>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</si>
  <si>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</si>
  <si>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</si>
  <si>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</si>
  <si>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</si>
  <si>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</si>
  <si>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</si>
  <si>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</si>
  <si>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</si>
  <si>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</si>
  <si>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</si>
  <si>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</si>
  <si>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</si>
  <si>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</si>
  <si>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</si>
  <si>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</si>
  <si>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</si>
  <si>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</si>
  <si>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</si>
  <si>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</si>
  <si>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</si>
  <si>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</si>
  <si>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</si>
  <si>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</si>
  <si>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</si>
  <si>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</si>
  <si>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</si>
  <si>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</si>
  <si>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</si>
  <si>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</si>
  <si>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</si>
  <si>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</si>
  <si>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</si>
  <si>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</si>
  <si>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</si>
  <si>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</si>
  <si>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</si>
  <si>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</si>
  <si>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</si>
  <si>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</si>
  <si>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</si>
  <si>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</si>
  <si>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</si>
  <si>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</si>
  <si>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</si>
  <si>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</si>
  <si>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</si>
  <si>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</si>
  <si>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</si>
  <si>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</si>
  <si>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</si>
  <si>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</si>
  <si>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</si>
  <si>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</si>
  <si>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</si>
  <si>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</si>
  <si>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</si>
  <si>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</si>
  <si>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</si>
  <si>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</si>
  <si>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</si>
  <si>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</si>
  <si>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</si>
  <si>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</si>
  <si>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</si>
  <si>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</si>
  <si>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</si>
  <si>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</si>
  <si>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</si>
  <si>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</si>
  <si>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</si>
  <si>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</si>
  <si>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</si>
  <si>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</si>
  <si>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</si>
  <si>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</si>
  <si>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</si>
  <si>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</si>
  <si>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</si>
  <si>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</si>
  <si>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</si>
  <si>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</si>
  <si>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</si>
  <si>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</si>
  <si>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</si>
  <si>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</si>
  <si>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</si>
  <si>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</si>
  <si>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</si>
  <si>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</si>
  <si>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</si>
  <si>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</si>
  <si>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</si>
  <si>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</si>
  <si>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</si>
  <si>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</si>
  <si>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</si>
  <si>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</si>
  <si>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</si>
  <si>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</si>
  <si>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</si>
  <si>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</si>
  <si>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</si>
  <si>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</si>
  <si>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</si>
  <si>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</si>
  <si>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</si>
  <si>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</si>
  <si>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</si>
  <si>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</si>
  <si>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</si>
  <si>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</si>
  <si>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</si>
  <si>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</si>
  <si>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</si>
  <si>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</si>
  <si>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</si>
  <si>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</si>
  <si>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</si>
  <si>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</si>
  <si>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</si>
  <si>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</si>
  <si>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</si>
  <si>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</si>
  <si>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</si>
  <si>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</si>
  <si>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</si>
  <si>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</si>
  <si>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</si>
  <si>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</si>
  <si>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</si>
  <si>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</si>
  <si>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</si>
  <si>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</si>
  <si>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</si>
  <si>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</si>
  <si>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</si>
  <si>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</si>
  <si>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</si>
  <si>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</si>
  <si>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</si>
  <si>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</si>
  <si>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</si>
  <si>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</si>
  <si>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</si>
  <si>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</si>
  <si>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</si>
  <si>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</si>
  <si>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</si>
  <si>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</si>
  <si>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</si>
  <si>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</si>
  <si>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</si>
  <si>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</si>
  <si>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</si>
  <si>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</si>
  <si>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</si>
  <si>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</si>
  <si>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</si>
  <si>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</si>
  <si>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</si>
  <si>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</si>
  <si>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</si>
  <si>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</si>
  <si>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</si>
  <si>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</si>
  <si>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</si>
  <si>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</si>
  <si>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</si>
  <si>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</si>
  <si>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</si>
  <si>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</si>
  <si>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</si>
  <si>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</si>
  <si>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</si>
  <si>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</si>
  <si>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</si>
  <si>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</si>
  <si>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</si>
  <si>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</si>
  <si>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</si>
  <si>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</si>
  <si>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</si>
  <si>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</si>
  <si>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</si>
  <si>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</si>
  <si>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</si>
  <si>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</si>
  <si>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</si>
  <si>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</si>
  <si>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</si>
  <si>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</si>
  <si>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</si>
  <si>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</si>
  <si>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</si>
  <si>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</si>
  <si>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</si>
  <si>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</si>
  <si>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</si>
  <si>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</si>
  <si>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</si>
  <si>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</si>
  <si>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</si>
  <si>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</si>
  <si>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</si>
  <si>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</si>
  <si>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</si>
  <si>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</si>
  <si>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</si>
  <si>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</si>
  <si>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</si>
  <si>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</si>
  <si>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</si>
  <si>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</si>
  <si>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</si>
  <si>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</si>
  <si>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</si>
  <si>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</si>
  <si>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</si>
  <si>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</si>
  <si>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</si>
  <si>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</si>
  <si>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</si>
  <si>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</si>
  <si>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</si>
  <si>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</si>
  <si>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</si>
  <si>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</si>
  <si>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</si>
  <si>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</si>
  <si>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</si>
  <si>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</si>
  <si>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</si>
  <si>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</si>
  <si>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</si>
  <si>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</si>
  <si>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</si>
  <si>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</si>
  <si>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</si>
  <si>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</si>
  <si>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</si>
  <si>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</si>
  <si>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</si>
  <si>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</si>
  <si>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</si>
  <si>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</si>
  <si>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</si>
  <si>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</si>
  <si>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</si>
  <si>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</si>
  <si>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</si>
  <si>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</si>
  <si>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</si>
  <si>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</si>
  <si>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</si>
  <si>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</si>
  <si>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</si>
  <si>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</si>
  <si>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</si>
  <si>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</si>
  <si>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</si>
  <si>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</si>
  <si>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</si>
  <si>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</si>
  <si>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</si>
  <si>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</si>
  <si>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</si>
  <si>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</si>
  <si>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</si>
  <si>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</si>
  <si>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</si>
  <si>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</si>
  <si>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</si>
  <si>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</si>
  <si>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</si>
  <si>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</si>
  <si>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</si>
  <si>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</si>
  <si>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</si>
  <si>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</si>
  <si>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</si>
  <si>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</si>
  <si>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</si>
  <si>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</si>
  <si>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</si>
  <si>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</si>
  <si>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</si>
  <si>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</si>
  <si>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</si>
  <si>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</si>
  <si>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</si>
  <si>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</si>
  <si>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</si>
  <si>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</si>
  <si>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</si>
  <si>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</si>
  <si>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</si>
  <si>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</si>
  <si>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</si>
  <si>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</si>
  <si>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</si>
  <si>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</si>
  <si>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</si>
  <si>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</si>
  <si>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</si>
  <si>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</si>
  <si>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</si>
  <si>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</si>
  <si>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</si>
  <si>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</si>
  <si>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</si>
  <si>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</si>
  <si>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</si>
  <si>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</si>
  <si>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</si>
  <si>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</si>
  <si>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</si>
  <si>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</si>
  <si>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</si>
  <si>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</si>
  <si>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</si>
  <si>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</si>
  <si>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</si>
  <si>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</si>
  <si>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</si>
  <si>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</si>
  <si>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</si>
  <si>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</si>
  <si>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</si>
  <si>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</si>
  <si>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</si>
  <si>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</si>
  <si>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</si>
  <si>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</si>
  <si>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</si>
  <si>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</si>
  <si>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</si>
  <si>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</si>
  <si>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</si>
  <si>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</si>
  <si>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</si>
  <si>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</si>
  <si>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</si>
  <si>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</si>
  <si>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</si>
  <si>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</si>
  <si>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</si>
  <si>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</si>
  <si>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</si>
  <si>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</si>
  <si>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</si>
  <si>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</si>
  <si>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</si>
  <si>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</si>
  <si>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</si>
  <si>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</si>
  <si>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</si>
  <si>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</si>
  <si>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</si>
  <si>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</si>
  <si>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</si>
  <si>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</si>
  <si>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</si>
  <si>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</si>
  <si>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</si>
  <si>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</si>
  <si>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</si>
  <si>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</si>
  <si>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</si>
  <si>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</si>
  <si>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</si>
  <si>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</si>
  <si>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</si>
  <si>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</si>
  <si>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</si>
  <si>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</si>
  <si>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</si>
  <si>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</si>
  <si>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</si>
  <si>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</si>
  <si>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</si>
  <si>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</si>
  <si>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</si>
  <si>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</si>
  <si>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</si>
  <si>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</si>
  <si>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</si>
  <si>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</si>
  <si>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</si>
  <si>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</si>
  <si>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</si>
  <si>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</si>
  <si>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</si>
  <si>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</si>
  <si>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</si>
  <si>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</si>
  <si>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</si>
  <si>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</si>
  <si>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</si>
  <si>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</si>
  <si>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</si>
  <si>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</si>
  <si>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</si>
  <si>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</si>
  <si>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</si>
  <si>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</si>
  <si>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</si>
  <si>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</si>
  <si>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</si>
  <si>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</si>
  <si>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</si>
  <si>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</si>
  <si>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</si>
  <si>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</si>
  <si>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</si>
  <si>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</si>
  <si>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</si>
  <si>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</si>
  <si>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</si>
  <si>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</si>
  <si>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</si>
  <si>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</si>
  <si>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</si>
  <si>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</si>
  <si>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</si>
  <si>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</si>
  <si>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</si>
  <si>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</si>
  <si>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</si>
  <si>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</si>
  <si>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</si>
  <si>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</si>
  <si>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</si>
  <si>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</si>
  <si>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</si>
  <si>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</si>
  <si>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</si>
  <si>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</si>
  <si>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</si>
  <si>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</si>
  <si>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</si>
  <si>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</si>
  <si>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</si>
  <si>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</si>
  <si>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</si>
  <si>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</si>
  <si>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</si>
  <si>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</si>
  <si>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</si>
  <si>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</si>
  <si>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</si>
  <si>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</si>
  <si>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</si>
  <si>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</si>
  <si>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</si>
  <si>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</si>
  <si>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</si>
  <si>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</si>
  <si>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</si>
  <si>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</si>
  <si>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</si>
  <si>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</si>
  <si>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</si>
  <si>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</si>
  <si>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</si>
  <si>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</si>
  <si>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</si>
  <si>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</si>
  <si>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</si>
  <si>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</si>
  <si>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</si>
  <si>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</si>
  <si>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</si>
  <si>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</si>
  <si>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</si>
  <si>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</si>
  <si>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</si>
  <si>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</si>
  <si>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</si>
  <si>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</si>
  <si>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</si>
  <si>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</si>
  <si>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</si>
  <si>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</si>
  <si>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</si>
  <si>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</si>
  <si>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</si>
  <si>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</si>
  <si>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</si>
  <si>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</si>
  <si>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</si>
  <si>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</si>
  <si>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</si>
  <si>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</si>
  <si>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</si>
  <si>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</si>
  <si>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</si>
  <si>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</si>
  <si>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</si>
  <si>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</si>
  <si>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</si>
  <si>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</si>
  <si>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</si>
  <si>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</si>
  <si>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</si>
  <si>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</si>
  <si>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</si>
  <si>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</si>
  <si>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</si>
  <si>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</si>
  <si>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</si>
  <si>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</si>
  <si>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</si>
  <si>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</si>
  <si>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</si>
  <si>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</si>
  <si>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</si>
  <si>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</si>
  <si>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</si>
  <si>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</si>
  <si>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</si>
  <si>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</si>
  <si>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</si>
  <si>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</si>
  <si>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</si>
  <si>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</si>
  <si>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</si>
  <si>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</si>
  <si>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</si>
  <si>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</si>
  <si>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</si>
  <si>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</si>
  <si>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</si>
  <si>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</si>
  <si>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</si>
  <si>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</si>
  <si>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</si>
  <si>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</si>
  <si>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</si>
  <si>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</si>
  <si>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</si>
  <si>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</si>
  <si>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</si>
  <si>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</si>
  <si>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</si>
  <si>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</si>
  <si>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</si>
  <si>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</si>
  <si>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</si>
  <si>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</si>
  <si>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</si>
  <si>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</si>
  <si>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</si>
  <si>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</si>
  <si>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</si>
  <si>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</si>
  <si>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</si>
  <si>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</si>
  <si>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</si>
  <si>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</si>
  <si>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</si>
  <si>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</si>
  <si>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</si>
  <si>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</si>
  <si>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</si>
  <si>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</si>
  <si>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</si>
  <si>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</si>
  <si>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</si>
  <si>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</si>
  <si>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</si>
  <si>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</si>
  <si>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</si>
  <si>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</si>
  <si>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</si>
  <si>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</si>
  <si>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</si>
  <si>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</si>
  <si>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</si>
  <si>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</si>
  <si>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</si>
  <si>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</si>
  <si>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</si>
  <si>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</si>
  <si>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</si>
  <si>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</si>
  <si>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</si>
  <si>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</si>
  <si>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</si>
  <si>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</si>
  <si>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</si>
  <si>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</si>
  <si>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PCM-20251113-00000968</t>
  </si>
  <si>
    <t>ETA 70 min</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</si>
  <si>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</si>
  <si>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</si>
  <si>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</si>
  <si>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</si>
  <si>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</si>
  <si>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15 mins</t>
  </si>
  <si>
    <t>NO PCM</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</si>
  <si>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</si>
  <si>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</si>
  <si>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</si>
  <si>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</si>
  <si>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</si>
  <si>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</si>
  <si>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</si>
  <si>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</si>
  <si>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</si>
  <si>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PCM-20251113-00000844</t>
  </si>
  <si>
    <t>EM Team on the way ETA: 15 Mins</t>
  </si>
  <si>
    <t>PCM-20251113-00000847</t>
  </si>
  <si>
    <t xml:space="preserve">ETA 100 mins </t>
  </si>
  <si>
    <t>PCM-20251113-00000849</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</si>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</sst>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21" fillId="7" borderId="8" xfId="0" applyFont="1" applyFill="1" applyBorder="1" applyAlignment="1">
      <alignment horizontal="center" vertical="center"/>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3" totalsRowShown="0" headerRowDxfId="31" dataDxfId="30" headerRowBorderDxfId="28" tableBorderDxfId="29">
  <autoFilter ref="A1:L2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0" totalsRowShown="0" headerRowDxfId="15" dataDxfId="14" headerRowBorderDxfId="12" tableBorderDxfId="13">
  <autoFilter ref="A1:L1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311.58025358796294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9" ca="1" si="0">IFERROR(NOW()-F3,"")</f>
        <v>45974.528679513889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45974.528679513889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45974.528679513889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45974.528679513889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45974.528679513889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45974.528679513889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45974.528679513889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45974.528679513889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45974.528679513889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45974.528679513889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45974.528679513889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45974.528679513889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45974.528679513889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45974.528679513889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45974.528679513889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45974.528679513889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45974.528679513889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45974.528679513889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45974.528679513889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45974.528679513889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45974.528679513889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45974.528679513889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45974.528679513889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45974.528679513889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45974.528679513889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45974.528679513889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45974.528679513889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45974.528679513889</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45974.528679513889</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45974.528679513889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45974.528679513889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45974.528679513889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45974.528679513889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45974.528679513889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45974.528679513889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45974.528679513889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45974.528679513889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45974.528679513889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45974.528679513889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45974.528679513889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45974.528679513889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45974.528679513889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45974.528679513889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45974.528679513889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45974.528679513889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45974.528679513889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45974.528679513889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45974.528679513889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45974.528679513889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45974.528679513889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45974.528679513889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45974.528679513889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45974.528679513889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45974.528679513889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45974.528679513889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45974.528679513889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45974.528679513889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45974.528679513889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45974.528679513889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45974.528679513889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45974.528679513889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45974.528679513889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45974.528679513889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45974.528679513889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45974.528679513889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45974.528679513889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45974.528679513889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45974.528679513889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45974.528679513889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45974.528679513889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45974.528679513889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45974.528679513889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45974.528679513889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45974.528679513889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45974.528679513889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45974.528679513889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45974.528679513889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45974.528679513889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45974.528679513889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45974.528679513889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45974.528679513889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45974.528679513889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45974.528679513889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45974.528679513889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45974.528679513889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45974.528679513889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45974.528679513889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45974.528679513889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45974.528679513889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45974.528679513889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45974.528679513889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45974.528679513889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45974.528679513889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45974.528679513889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45974.528679513889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45974.528679513889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45974.528679513889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45974.528679513889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45974.528679513889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45974.528679513889</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45974.528679513889</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45974.528679513889</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45974.528679513889</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45974.528679513889</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45974.528679513889</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45974.528679513889</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45974.528679513889</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45974.528679513889</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45974.528679513889</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51244214-C1ED-4736-B063-40FBEE8A2188}"/>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tabSelected="1" workbookViewId="0">
      <selection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149.52884155092761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0.20245266203710344</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8.7718865739589091E-2</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9" t="s">
        <v>24607</v>
      </c>
      <c r="E6" s="103" t="s">
        <v>39021</v>
      </c>
      <c r="F6" s="104">
        <v>45974.525937500002</v>
      </c>
      <c r="G6" s="105">
        <f t="shared" ca="1" si="1"/>
        <v>2.7420138867455535E-3</v>
      </c>
      <c r="H6" s="104">
        <v>45974.512858796297</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45974.528679513889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45974.528679513889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45974.528679513889</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45974.528679513889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45974.528679513889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45974.528679513889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45974.528679513889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45974.528679513889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45974.528679513889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45974.528679513889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45974.528679513889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45974.528679513889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45974.528679513889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45974.528679513889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45974.528679513889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45974.528679513889</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45974.528679513889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45974.528679513889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45974.528679513889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45974.528679513889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45974.528679513889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45974.528679513889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45974.528679513889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45974.528679513889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45974.528679513889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45974.528679513889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45974.528679513889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45974.528679513889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45974.528679513889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45974.528679513889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45974.528679513889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45974.528679513889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45974.528679513889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45974.528679513889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45974.528679513889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45974.528679513889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45974.528679513889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45974.528679513889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45974.528679513889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45974.528679513889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45974.528679513889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45974.528679513889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45974.528679513889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45974.528679513889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45974.528679513889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45974.528679513889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45974.528679513889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45974.528679513889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45974.528679513889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45974.528679513889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45974.528679513889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45974.528679513889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45974.528679513889</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45974.528679513889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45974.528679513889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45974.528679513889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45974.528679513889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45974.528679513889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45974.528679513889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45974.528679513889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45974.528679513889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45974.528679513889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45974.528679513889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45974.528679513889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45974.528679513889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45974.528679513889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45974.528679513889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45974.528679513889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45974.528679513889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45974.528679513889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45974.528679513889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45974.528679513889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45974.528679513889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45974.528679513889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45974.528679513889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45974.528679513889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45974.528679513889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45974.528679513889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45974.528679513889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45974.528679513889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45974.528679513889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45974.528679513889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45974.528679513889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45974.528679513889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45974.528679513889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45974.528679513889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45974.528679513889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45974.528679513889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45974.528679513889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45974.528679513889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45974.528679513889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45974.528679513889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45974.528679513889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45974.528679513889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45974.528679513889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45974.528679513889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45974.528679513889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45974.528679513889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45974.528679513889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45974.528679513889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45974.528679513889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45974.528679513889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45974.528679513889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45974.528679513889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45974.528679513889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45974.528679513889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45974.528679513889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45974.528679513889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45974.528679513889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45974.528679513889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45974.528679513889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45974.528679513889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45974.528679513889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45974.528679513889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45974.528679513889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45974.528679513889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45974.528679513889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45974.528679513889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45974.528679513889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45974.528679513889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45974.528679513889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45974.528679513889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45974.528679513889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45974.528679513889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45974.528679513889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45974.528679513889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45974.528679513889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45974.528679513889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45974.528679513889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45974.528679513889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45974.528679513889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45974.528679513889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45974.528679513889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45974.528679513889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45974.528679513889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45974.528679513889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45974.528679513889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45974.528679513889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45974.528679513889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45974.528679513889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45974.528679513889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45974.528679513889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45974.528679513889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45974.528679513889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45974.528679513889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45974.528679513889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45974.528679513889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45974.528679513889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45974.528679513889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45974.528679513889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45974.528679513889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45974.528679513889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45974.528679513889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45974.528679513889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45974.528679513889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45974.528679513889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45974.528679513889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45974.528679513889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45974.528679513889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45974.528679513889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45974.528679513889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45974.528679513889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45974.528679513889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45974.528679513889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45974.528679513889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45974.528679513889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45974.528679513889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45974.528679513889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45974.528679513889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45974.528679513889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45974.528679513889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45974.528679513889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45974.528679513889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45974.528679513889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45974.528679513889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45974.528679513889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45974.528679513889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45974.528679513889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45974.528679513889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45974.528679513889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45974.528679513889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45974.528679513889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45974.528679513889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45974.528679513889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45974.528679513889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45974.528679513889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45974.528679513889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45974.528679513889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45974.528679513889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45974.528679513889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45974.528679513889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45974.528679513889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45974.528679513889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45974.528679513889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45974.528679513889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45974.528679513889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45974.528679513889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45974.528679513889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45974.528679513889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45974.528679513889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45974.528679513889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45974.528679513889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45974.528679513889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45974.528679513889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45974.528679513889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45974.528679513889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45974.528679513889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45974.528679513889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45974.528679513889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45974.528679513889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45974.528679513889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45974.528679513889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45974.528679513889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45974.528679513889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45974.528679513889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45974.528679513889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45974.528679513889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45974.528679513889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45974.528679513889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45974.528679745374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45974.528679745374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45974.528679745374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45974.528679745374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45974.528679745374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45974.528679745374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45974.528679745374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45974.528679745374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45974.528679745374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45974.528679745374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45974.528679745374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45974.528679745374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45974.528679745374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45974.528679745374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45974.528679745374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45974.528679745374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45974.528679745374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45974.528679745374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45974.528679745374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45974.528679745374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45974.528679745374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45974.528679745374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45974.528679745374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45974.528679745374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45974.528679745374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45974.528679745374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45974.528679745374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45974.528679745374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45974.528679745374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45974.528679745374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45974.528679745374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45974.528679745374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45974.528679745374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45974.528679745374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45974.528679745374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45974.528679745374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45974.528679745374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45974.528679745374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45974.528679745374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45974.528679745374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45974.528679745374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45974.528679745374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45974.528679745374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45974.528679745374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45974.528679745374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45974.528679745374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45974.528679745374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45974.528679745374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45974.528679745374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45974.528679745374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45974.528679745374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45974.528679745374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45974.528679745374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45974.528679745374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45974.528679745374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45974.528679745374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45974.528679745374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45974.528679745374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45974.528679745374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45974.528679745374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45974.528679745374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45974.528679745374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45974.528679745374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45974.528679745374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45974.528679745374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45974.528679745374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45974.528679745374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45974.528679745374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45974.528679745374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45974.528679745374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45974.528679745374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45974.528679745374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45974.528679745374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45974.528679745374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45974.528679745374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45974.528679745374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45974.528679745374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45974.528679745374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45974.528679745374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45974.528679745374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45974.528679745374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45974.528679745374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45974.528679745374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45974.528679745374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45974.528679745374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45974.528679745374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45974.528679745374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45974.528679745374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45974.528679745374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45974.528679745374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45974.528679745374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45974.528679745374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45974.528679745374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45974.528679745374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45974.528679745374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45974.528679745374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45974.528679745374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45974.528679745374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45974.528679745374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45974.528679745374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45974.528679745374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45974.528679745374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45974.528679745374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45974.528679745374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45974.528679745374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45974.528679745374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45974.528679745374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45974.528679745374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45974.528679745374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45974.528679745374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45974.528679745374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45974.528679745374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45974.528679745374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45974.528679745374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45974.528679745374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45974.528679745374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45974.528679745374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45974.528679745374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45974.528679745374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45974.528679745374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45974.528679745374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45974.528679745374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45974.528679745374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45974.528679745374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45974.528679745374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45974.528679745374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45974.528679745374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45974.528679745374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45974.528679745374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45974.528679745374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45974.528679745374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45974.528679745374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45974.528679745374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45974.528679745374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45974.528679745374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45974.528679745374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45974.528679745374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45974.528679745374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45974.528679745374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45974.528679745374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45974.528679745374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45974.528679745374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45974.528679745374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45974.528679745374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45974.528679745374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45974.528679745374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45974.528679745374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45974.528679745374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45974.528679745374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45974.528679745374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45974.528679745374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45974.528679745374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45974.528679745374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45974.528679745374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45974.528679745374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45974.528679745374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45974.528679745374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45974.528679745374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45974.528679745374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45974.528679745374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45974.528679745374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45974.528679745374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45974.528679745374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45974.528679745374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45974.528679745374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45974.528679745374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45974.528679745374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45974.528679745374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45974.528679745374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45974.528679745374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45974.528679745374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45974.528679745374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45974.528679745374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45974.528679745374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45974.528679745374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45974.528679745374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45974.528679745374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45974.528679745374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45974.528679745374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45974.528679745374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45974.528679745374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45974.528679745374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45974.528679745374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45974.528679745374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45974.528679745374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45974.528679745374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45974.528679745374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45974.528679745374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45974.528679745374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45974.528679745374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45974.528679745374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45974.528679745374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45974.528679745374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45974.528679745374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45974.528679745374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45974.528679745374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45974.528679745374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45974.528679745374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45974.528679745374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45974.528679745374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45974.528679745374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45974.528679745374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45974.528679745374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45974.528679745374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45974.528679745374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45974.528679745374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45974.528679745374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45974.528679745374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45974.528679745374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45974.528679745374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45974.528679745374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45974.528679745374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45974.528679745374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45974.528679745374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45974.528679745374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45974.528679745374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45974.528679745374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45974.528679745374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45974.528679745374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45974.528679745374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45974.528679745374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45974.528679745374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45974.528679745374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45974.528679745374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45974.528679745374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45974.528679745374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45974.528679745374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45974.528679745374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45974.528679745374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45974.528679745374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45974.528679745374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45974.528679745374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45974.528679745374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45974.528679745374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45974.528679745374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45974.528679745374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45974.528679745374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45974.528679745374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45974.528679745374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45974.528679745374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45974.528679745374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45974.528679745374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45974.528679745374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45974.528679745374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45974.528679745374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45974.528679745374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45974.528679745374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45974.528679745374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45974.528679745374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45974.528679745374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45974.528679745374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45974.528679745374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45974.528679745374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45974.528679745374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45974.528679745374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45974.528679745374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45974.528679745374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45974.528679745374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45974.528679745374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45974.528679745374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45974.528679745374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45974.528679745374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45974.528679745374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45974.528679745374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45974.528679745374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45974.528679745374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45974.528679745374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45974.528679745374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45974.528679745374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45974.528679745374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45974.528679745374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45974.528679745374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45974.528679745374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45974.528679745374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45974.528679745374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45974.528679745374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45974.528679745374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45974.528679745374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45974.528679745374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45974.528679745374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45974.528679745374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45974.528679745374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45974.528679745374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45974.528679745374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45974.528679745374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45974.528679745374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45974.528679745374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45974.528679745374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45974.528679745374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45974.528679745374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45974.528679745374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45974.528679745374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45974.528679745374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45974.528679745374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45974.528679745374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45974.528679745374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45974.528679745374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45974.528679745374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45974.528679745374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45974.528679745374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45974.528679745374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45974.528679745374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45974.528679745374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45974.528679745374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45974.528679745374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45974.528679745374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45974.528679745374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45974.528679745374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45974.528679745374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45974.528679745374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45974.528679745374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45974.528679745374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45974.528679745374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45974.528679745374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45974.528679745374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45974.528679745374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45974.528679745374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45974.528679745374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45974.528679745374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45974.528679745374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45974.528679745374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45974.528679745374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45974.528679745374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45974.528679745374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45974.528679745374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45974.528679745374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45974.528679745374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45974.528679745374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45974.528679745374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45974.528679745374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45974.528679745374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45974.528679745374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45974.528679745374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45974.528679745374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45974.528679745374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45974.528679745374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45974.528679745374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45974.528679745374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45974.528679745374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45974.528679745374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45974.528679745374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45974.528679745374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45974.528679745374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45974.528679745374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45974.528679745374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45974.528679745374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45974.528679745374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45974.528679745374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45974.528679745374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45974.528679745374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45974.528679745374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45974.528679745374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45974.528679745374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45974.528679745374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45974.528679745374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45974.528679745374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45974.528679745374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45974.528679745374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45974.528679745374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45974.528679745374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45974.528679745374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45974.528679745374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45974.528679745374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45974.528679745374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45974.528679745374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45974.528679745374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45974.528679745374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45974.528679745374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45974.528679745374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45974.528679745374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45974.528679745374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45974.528679745374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45974.528679745374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45974.528679745374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45974.528679745374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45974.528679745374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45974.528679745374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45974.528679745374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45974.528679745374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45974.528679745374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45974.528679745374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45974.528679745374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45974.528679745374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45974.528679745374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45974.528679745374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45974.528679745374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45974.528679745374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45974.528679745374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45974.528679745374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45974.528679745374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45974.528679745374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45974.528679745374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45974.528679745374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45974.528679745374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45974.528679745374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45974.528679745374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45974.528679745374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45974.528679745374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45974.528679745374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45974.528679745374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45974.528679745374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45974.528679745374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45974.528679745374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45974.528679745374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45974.528679745374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45974.528679745374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45974.528679745374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45974.528679745374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45974.528679745374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45974.528679745374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45974.528679745374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45974.528679745374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45974.528679745374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45974.528679745374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45974.528679745374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45974.528679745374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45974.528679745374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45974.528679745374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45974.528679745374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45974.528679745374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45974.528679745374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45974.528679745374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45974.528679745374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45974.528679745374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45974.528679745374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45974.528679745374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45974.528679745374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45974.528679745374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45974.528679745374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45974.528679745374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45974.528679745374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45974.528679745374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45974.528679745374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45974.528679745374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45974.528679745374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45974.528679745374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45974.528679745374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45974.528679745374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45974.528679745374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45974.528679745374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45974.528679745374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45974.528679745374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45974.528679745374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45974.528679745374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45974.528679745374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45974.528679745374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45974.528679745374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45974.528679745374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45974.528679745374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45974.528679745374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45974.528679745374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45974.528679745374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45974.528679745374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45974.528679745374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45974.528679745374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45974.528679745374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45974.528679745374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45974.528679745374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45974.528679745374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45974.528679745374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45974.528679745374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45974.528679745374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45974.528679745374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45974.528679745374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45974.528679745374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45974.528679745374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45974.528679745374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45974.528679745374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45974.528679745374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45974.528679745374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45974.528679745374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45974.528679745374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45974.528679745374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45974.528679745374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45974.528679745374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45974.528679745374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45974.528679745374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45974.528679745374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45974.528679745374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45974.528679745374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45974.528679745374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45974.528679745374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45974.528679745374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45974.528679745374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45974.528679745374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45974.528679745374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45974.528679745374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45974.528679745374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45974.528679745374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45974.528679745374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45974.528679745374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45974.528679745374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45974.528679745374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45974.528679745374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45974.528679745374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45974.528679745374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45974.528679745374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45974.528679745374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45974.528679745374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45974.528679745374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45974.528679745374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45974.528679745374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45974.528679745374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45974.528679745374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45974.528679745374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45974.528679745374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45974.528679745374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45974.528679745374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45974.528679745374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45974.528679745374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45974.528679745374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45974.528679745374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45974.528679745374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45974.528679745374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45974.528679745374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45974.528679745374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45974.528679745374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45974.528679745374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45974.528679745374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45974.528679745374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45974.528679745374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45974.528679745374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45974.528679745374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45974.528679745374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45974.528679745374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45974.528679745374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45974.528679745374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45974.528679745374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45974.528679745374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45974.528679745374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45974.528679745374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45974.528679745374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45974.528679745374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45974.528679745374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45974.528679745374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45974.528679745374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45974.528679745374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45974.528679745374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45974.528679745374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45974.528679745374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45974.528679745374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45974.528679745374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45974.528679745374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45974.528679745374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45974.528679745374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45974.528679745374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45974.528679745374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45974.528679745374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45974.528679745374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45974.528679745374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45974.528679745374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45974.528679745374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45974.528679745374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45974.528679745374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45974.528679745374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45974.528679745374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45974.528679745374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45974.528679745374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45974.528679745374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45974.528679745374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45974.528679745374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45974.528679745374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45974.528679745374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45974.528679745374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45974.528679745374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45974.528679745374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45974.528679745374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45974.528679745374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45974.528679745374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45974.528679745374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45974.528679745374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45974.528679745374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45974.528679745374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45974.528679745374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45974.528679745374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45974.528679745374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45974.528679745374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45974.528679745374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45974.528679745374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45974.528679745374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45974.528679745374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45974.528679745374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45974.528679745374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45974.528679745374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45974.528679745374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45974.528679745374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45974.528679745374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45974.528679745374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45974.528679745374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45974.528679745374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45974.528679745374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45974.528679745374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45974.528679745374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45974.528679745374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45974.528679745374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45974.528679745374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45974.528679745374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45974.528679745374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45974.528679745374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45974.528679745374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45974.528679745374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45974.528679745374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45974.528679745374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45974.528679745374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45974.528679745374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45974.528679745374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45974.528679745374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45974.528679745374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45974.528679745374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45974.528679745374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45974.528679745374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45974.528679745374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45974.528679745374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45974.528679745374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45974.528679745374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45974.528679745374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45974.528679745374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45974.528679745374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45974.528679745374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45974.528679745374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45974.528679745374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45974.528679745374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45974.528679745374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45974.528679745374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45974.528679745374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45974.528679745374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45974.528679745374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45974.528679745374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45974.528679745374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45974.528679745374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45974.528679745374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45974.528679745374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45974.528679745374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45974.528679745374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45974.528679745374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45974.528679745374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45974.528679745374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45974.528679745374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45974.528679745374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45974.528679745374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45974.528679745374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45974.528679745374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45974.528679745374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45974.528679745374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45974.528679745374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45974.528679745374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45974.528679745374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45974.528679745374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45974.528679745374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45974.528679745374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45974.528679745374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45974.528679745374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45974.528679745374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45974.528679745374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45974.528679745374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45974.528679745374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45974.528679745374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45974.528679745374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45974.528679745374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45974.528679745374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45974.528679745374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45974.528679745374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45974.528679745374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45974.528679745374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45974.528679745374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45974.528679745374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45974.528679745374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45974.528679745374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45974.528679745374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45974.528679745374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45974.528679745374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45974.528679745374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45974.528679745374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45974.528679745374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45974.528679745374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45974.528679745374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45974.528679745374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45974.528679745374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45974.528679745374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45974.528679745374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45974.528679745374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45974.528679745374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45974.528679745374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45974.528679745374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45974.528679745374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45974.528679745374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45974.528679745374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45974.528679745374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45974.528679745374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45974.528679745374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45974.528679745374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45974.528679745374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45974.528679745374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45974.528679745374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45974.528679745374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45974.528679745374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45974.528679745374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45974.528679745374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45974.528679745374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45974.528679745374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45974.528679745374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45974.528679745374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45974.528679745374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45974.528679745374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45974.528679745374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45974.528679745374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45974.528679745374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45974.528679745374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45974.528679745374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45974.528679745374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45974.528679745374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45974.528679745374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45974.528679745374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45974.528679745374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45974.528679745374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45974.528679745374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45974.528679745374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45974.528679745374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45974.528679745374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45974.528679745374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45974.528679745374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45974.528679745374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45974.528679745374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45974.528679745374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45974.528679745374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45974.528679745374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45974.528679745374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45974.528679745374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45974.528679745374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45974.528679745374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45974.528679745374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45974.528679745374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45974.528679745374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45974.528679745374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45974.528679745374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45974.528679745374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45974.528679745374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45974.528679745374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45974.528679745374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45974.528679745374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45974.528679745374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45974.528679745374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45974.528679745374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45974.528679745374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45974.528679745374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45974.528679745374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45974.528679745374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45974.528679745374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45974.528679745374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45974.528679745374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45974.528679745374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45974.528679745374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45974.528679745374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45974.528679745374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45974.528679745374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45974.528679745374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45974.528679745374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45974.528679745374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45974.528679745374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45974.528679745374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45974.528679745374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45974.528679745374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45974.528679745374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45974.528679745374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45974.528679745374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45974.528679745374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45974.528679745374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45974.528679745374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45974.528679745374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45974.528679745374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45974.528679745374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45974.528679745374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45974.528679745374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45974.528679745374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45974.528679745374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45974.528679745374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45974.528679745374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45974.528679745374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45974.528679745374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45974.528679745374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45974.528679745374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45974.528679745374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45974.528679745374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45974.528679745374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45974.528679745374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45974.528679745374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45974.528679745374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45974.528679745374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45974.528679745374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45974.528679745374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45974.528679745374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45974.528679745374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45974.528679745374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45974.528679745374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45974.528679745374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45974.528679745374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45974.528679745374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45974.528679745374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45974.528679745374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45974.528679745374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45974.528679745374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45974.528679745374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45974.528679745374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45974.528679745374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45974.528679745374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45974.528679745374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45974.528679745374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45974.528679745374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45974.528679745374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45974.528679745374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45974.528679745374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45974.528679745374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45974.528679745374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45974.528679745374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45974.528679745374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45974.528679745374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45974.528679745374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45974.528679745374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45974.528679745374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45974.528679745374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45974.528679745374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45974.528679745374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45974.528679745374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45974.528679745374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45974.528679745374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45974.528679745374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45974.528679745374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45974.528679745374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45974.528679745374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45974.528679745374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45974.528679745374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45974.528679745374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45974.528679745374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45974.528679745374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45974.528679745374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45974.528679745374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45974.528679745374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45974.528679745374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45974.528679745374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45974.528679745374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45974.528679745374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45974.528679745374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45974.528679745374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45974.528679745374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45974.528679745374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45974.528679745374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45974.528679745374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45974.528679745374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45974.528679745374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45974.528679745374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45974.528679745374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45974.528679745374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45974.528679745374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45974.528679745374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45974.528679745374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45974.528679745374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45974.528679745374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45974.528679745374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45974.528679745374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45974.528679745374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45974.528679745374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45974.528679745374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45974.528679745374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45974.528679745374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45974.528679745374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45974.528679745374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45974.528679745374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45974.528679745374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45974.528679745374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45974.528679745374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45974.528679745374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45974.528679745374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45974.528679745374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45974.528679745374</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271.04796192129288</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0.21340173610951751</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34817</v>
      </c>
      <c r="E4" s="95" t="s">
        <v>39021</v>
      </c>
      <c r="F4" s="96">
        <v>45974.470567129632</v>
      </c>
      <c r="G4" s="97">
        <f ca="1">IFERROR(NOW()-F4,"")</f>
        <v>5.8112384256673977E-2</v>
      </c>
      <c r="H4" s="96">
        <v>45974.452511574076</v>
      </c>
      <c r="I4" s="135" t="str">
        <f>IFERROR(VLOOKUP(D4,DB!A:F,6,0),"")</f>
        <v>SCECO</v>
      </c>
      <c r="J4" s="135" t="str">
        <f>IFERROR(VLOOKUP(D4,DB!A:G,7,0),"")</f>
        <v>Vandalized</v>
      </c>
      <c r="K4" s="98" t="s">
        <v>39116</v>
      </c>
      <c r="L4" s="92" t="str">
        <f>IFERROR(VLOOKUP(D4,DB!A:I,9,0),"")</f>
        <v>Latis</v>
      </c>
    </row>
    <row r="5" spans="1:16" ht="15" customHeight="1">
      <c r="A5" s="135" t="s">
        <v>39117</v>
      </c>
      <c r="B5" s="135" t="str">
        <f>IFERROR(VLOOKUP(D5,DB!A:K,11,0),"")</f>
        <v>R4</v>
      </c>
      <c r="C5" s="94">
        <v>1</v>
      </c>
      <c r="D5" s="92" t="s">
        <v>28258</v>
      </c>
      <c r="E5" s="95" t="s">
        <v>39021</v>
      </c>
      <c r="F5" s="96"/>
      <c r="G5" s="97">
        <f ca="1">IFERROR(NOW()-F5,"")</f>
        <v>45974.528679513889</v>
      </c>
      <c r="H5" s="96">
        <v>45974.503506944442</v>
      </c>
      <c r="I5" s="135" t="str">
        <f>IFERROR(VLOOKUP(D5,DB!A:F,6,0),"")</f>
        <v>SCECO</v>
      </c>
      <c r="J5" s="135" t="str">
        <f>IFERROR(VLOOKUP(D5,DB!A:G,7,0),"")</f>
        <v>Dead</v>
      </c>
      <c r="K5" s="98" t="s">
        <v>39118</v>
      </c>
      <c r="L5" s="92" t="str">
        <f>IFERROR(VLOOKUP(D5,DB!A:I,9,0),"")</f>
        <v>Latis</v>
      </c>
    </row>
    <row r="6" spans="1:16" ht="15" customHeight="1">
      <c r="A6" s="135"/>
      <c r="B6" s="135" t="str">
        <f>IFERROR(VLOOKUP(D6,DB!A:K,11,0),"")</f>
        <v/>
      </c>
      <c r="C6" s="94"/>
      <c r="D6" s="92"/>
      <c r="E6" s="95"/>
      <c r="F6" s="96"/>
      <c r="G6" s="97">
        <f ca="1">IFERROR(NOW()-F6,"")</f>
        <v>45974.528679513889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45974.528679513889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45974.528679513889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45974.528679513889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45974.528679513889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45974.528679513889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45974.528679513889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45974.528679513889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45974.528679513889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45974.528679513889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45974.528679513889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45974.528679513889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45974.528679513889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45974.528679513889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45974.528679513889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45974.528679513889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45974.528679513889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45974.528679513889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45974.528679513889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45974.528679513889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45974.528679513889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45974.528679513889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45974.528679513889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45974.528679513889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45974.528679513889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45974.528679513889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45974.528679513889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45974.528679513889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45974.528679513889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45974.528679513889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45974.528679513889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45974.528679513889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45974.528679513889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45974.528679513889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45974.528679513889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45974.528679513889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45974.528679513889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45974.528679513889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45974.528679513889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45974.528679513889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45974.528679513889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45974.528679513889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45974.528679513889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45974.528679513889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45974.528679513889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45974.528679513889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45974.528679513889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45974.528679513889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45974.528679513889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45974.528679513889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45974.528679513889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45974.528679513889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45974.528679513889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45974.528679513889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45974.528679513889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45974.528679513889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45974.528679513889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45974.528679513889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45974.528679513889</v>
      </c>
      <c r="H64" s="96"/>
      <c r="I64" s="135" t="str">
        <f>IFERROR(VLOOKUP(D64,DB!A:F,6,0),"")</f>
        <v/>
      </c>
      <c r="J64" s="135"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3"/>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82.696619328700763</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48.339802199072437</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G12" ca="1" si="1">IFERROR(NOW()-F4,"")</f>
        <v>25.867568402776669</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37382</v>
      </c>
      <c r="E6" s="124" t="s">
        <v>39021</v>
      </c>
      <c r="F6" s="157">
        <v>45974.476527777777</v>
      </c>
      <c r="G6" s="126">
        <f t="shared" ca="1" si="1"/>
        <v>5.2151736112136859E-2</v>
      </c>
      <c r="H6" s="125">
        <v>45974.470972222225</v>
      </c>
      <c r="I6" s="124" t="str">
        <f>IFERROR(VLOOKUP(D6,DB!A:F,6,0),"")</f>
        <v>Generator-SG</v>
      </c>
      <c r="J6" s="124" t="str">
        <f>IFERROR(VLOOKUP(D6,DB!A:G,7,0),"")</f>
        <v>Dead</v>
      </c>
      <c r="K6" s="124" t="s">
        <v>39128</v>
      </c>
      <c r="L6" s="124" t="str">
        <f>IFERROR(VLOOKUP(D6,DB!A:I,9,0),"")</f>
        <v>Latis</v>
      </c>
    </row>
    <row r="7" spans="1:13">
      <c r="A7" s="124"/>
      <c r="B7" s="124" t="str">
        <f>IFERROR(VLOOKUP(D7,DB!A:K,11,0),"")</f>
        <v/>
      </c>
      <c r="C7" s="124"/>
      <c r="D7" s="124"/>
      <c r="E7" s="124"/>
      <c r="F7" s="124"/>
      <c r="G7" s="126">
        <f t="shared" ca="1" si="1"/>
        <v>45974.528679513889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45974.528679513889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45974.528679513889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45974.528679513889</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45974.528679513889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45974.528679513889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ref="G13:G76" ca="1" si="2">IFERROR(NOW()-F13,"")</f>
        <v>45974.528679513889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45974.528679513889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45974.528679513889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45974.528679513889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45974.528679513889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45974.528679513889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45974.528679513889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45974.528679513889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45974.528679513889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45974.528679513889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45974.528679513889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45974.528679513889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45974.528679513889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45974.528679513889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45974.528679513889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45974.528679513889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45974.528679513889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45974.528679513889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45974.528679513889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45974.528679513889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45974.528679513889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45974.528679513889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45974.528679513889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45974.528679513889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45974.528679513889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45974.528679513889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45974.528679513889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45974.528679513889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45974.528679513889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45974.528679513889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45974.528679513889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45974.528679513889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45974.528679513889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45974.528679513889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45974.528679513889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45974.528679513889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45974.528679513889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45974.528679513889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45974.528679513889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45974.528679513889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45974.528679513889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45974.528679513889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45974.528679513889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45974.528679513889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45974.528679513889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45974.528679513889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45974.528679513889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45974.528679513889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45974.528679513889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45974.528679513889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45974.528679513889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45974.528679513889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45974.528679513889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45974.528679513889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45974.528679513889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45974.528679513889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45974.528679513889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45974.528679513889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45974.528679513889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45974.528679513889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45974.528679513889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45974.528679513889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45974.528679513889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45974.528679513889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ref="G77:G140" ca="1" si="3">IFERROR(NOW()-F77,"")</f>
        <v>45974.528679513889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45974.528679513889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45974.528679513889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45974.528679513889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45974.528679513889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45974.528679513889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45974.528679513889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45974.528679513889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45974.528679513889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45974.528679513889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45974.528679513889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45974.528679513889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45974.528679513889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45974.528679513889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45974.528679513889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45974.528679513889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45974.528679513889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45974.528679513889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45974.528679513889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45974.528679513889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45974.528679513889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45974.528679513889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45974.528679513889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45974.528679513889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45974.528679513889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45974.528679513889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45974.528679513889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45974.528679513889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45974.528679513889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45974.528679513889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45974.528679513889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45974.528679513889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45974.528679513889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45974.528679513889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45974.528679513889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45974.528679513889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45974.528679513889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45974.528679513889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45974.528679513889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45974.528679513889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45974.528679513889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45974.528679513889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45974.528679513889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45974.528679513889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45974.528679513889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45974.528679513889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45974.528679513889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45974.528679513889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45974.528679513889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45974.528679513889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45974.528679513889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45974.528679513889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45974.528679513889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45974.528679513889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45974.528679513889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45974.528679513889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45974.528679513889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45974.528679513889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45974.528679513889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45974.528679513889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45974.528679513889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45974.528679513889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45974.528679513889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45974.528679513889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ref="G141:G204" ca="1" si="4">IFERROR(NOW()-F141,"")</f>
        <v>45974.528679513889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45974.528679513889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45974.528679513889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45974.528679513889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45974.528679513889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45974.528679513889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45974.528679513889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45974.528679513889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45974.528679513889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45974.528679513889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45974.528679513889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45974.528679513889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45974.528679513889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45974.528679513889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45974.528679513889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45974.528679513889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45974.528679513889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45974.528679513889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45974.528679513889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45974.528679513889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45974.528679513889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45974.528679513889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45974.528679513889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45974.528679513889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45974.528679513889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45974.528679513889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45974.528679513889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45974.528679513889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45974.528679513889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45974.528679513889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45974.528679513889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45974.528679513889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45974.528679513889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45974.528679513889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45974.528679513889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45974.528679513889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45974.528679513889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45974.528679513889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45974.528679513889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45974.528679513889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45974.528679513889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45974.528679513889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45974.528679513889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45974.528679513889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45974.528679513889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45974.528679513889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45974.528679513889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45974.528679513889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45974.528679513889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45974.528679513889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45974.528679513889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45974.528679513889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45974.528679513889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45974.528679513889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45974.528679513889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45974.528679513889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45974.528679513889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45974.528679513889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45974.528679513889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45974.528679513889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45974.528679513889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45974.528679513889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45974.528679513889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45974.528679513889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ref="G205:G268" ca="1" si="5">IFERROR(NOW()-F205,"")</f>
        <v>45974.528679513889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45974.528679513889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45974.528679513889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45974.528679513889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45974.528679513889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45974.528679513889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45974.528679513889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45974.528679513889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45974.528679513889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45974.528679513889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45974.528679513889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45974.528679513889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45974.528679513889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45974.528679513889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45974.528679513889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45974.528679513889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45974.528679513889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45974.528679513889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45974.528679513889</v>
      </c>
      <c r="H223" s="124"/>
      <c r="I223" s="124" t="str">
        <f>IFERROR(VLOOKUP(D223,DB!A:F,6,0),"")</f>
        <v/>
      </c>
      <c r="J223" s="124" t="str">
        <f>IFERROR(VLOOKUP(D223,DB!A:G,7,0),"")</f>
        <v/>
      </c>
      <c r="K223" s="124"/>
      <c r="L223" s="124" t="str">
        <f>IFERROR(VLOOKUP(D223,DB!A:I,9,0),"")</f>
        <v/>
      </c>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sheetData>
  <dataValidations count="2">
    <dataValidation allowBlank="1" showInputMessage="1" showErrorMessage="1" sqref="E1" xr:uid="{920C6338-E771-4DAE-8C89-92A9093EA4DE}"/>
    <dataValidation type="list" allowBlank="1" showInputMessage="1" showErrorMessage="1" sqref="E2:E2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0"/>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9" t="s">
        <v>39129</v>
      </c>
      <c r="B2" s="141" t="str">
        <f>IFERROR(VLOOKUP(D2,DB!A:K,11,0),"")</f>
        <v>R6</v>
      </c>
      <c r="C2" s="142">
        <v>1</v>
      </c>
      <c r="D2" s="141" t="s">
        <v>31598</v>
      </c>
      <c r="E2" s="124" t="s">
        <v>39021</v>
      </c>
      <c r="F2" s="143">
        <v>45974.477650462963</v>
      </c>
      <c r="G2" s="105">
        <f t="shared" ref="G2:G42" ca="1" si="0">IFERROR(NOW()-F2,"-")</f>
        <v>5.1029050926445052E-2</v>
      </c>
      <c r="H2" s="143">
        <v>45974.471817129626</v>
      </c>
      <c r="I2" s="141" t="str">
        <f>IFERROR(VLOOKUP(D2,DB!A:F,6,0),"")</f>
        <v>SCECO</v>
      </c>
      <c r="J2" s="141" t="str">
        <f>IFERROR(VLOOKUP(D2,DB!A:G,7,0),"")</f>
        <v>Vandalized+No BB Design</v>
      </c>
      <c r="K2" s="144" t="s">
        <v>39130</v>
      </c>
      <c r="L2" s="145" t="str">
        <f>IFERROR(VLOOKUP(D2,DB!A:I,9,0),"")</f>
        <v>Latis</v>
      </c>
    </row>
    <row r="3" spans="1:16382" ht="31.5" customHeight="1">
      <c r="A3" s="140" t="s">
        <v>39131</v>
      </c>
      <c r="B3" s="141" t="str">
        <f>IFERROR(VLOOKUP(D3,DB!A:K,11,0),"")</f>
        <v>R6</v>
      </c>
      <c r="C3" s="142">
        <v>1</v>
      </c>
      <c r="D3" s="158" t="s">
        <v>34529</v>
      </c>
      <c r="E3" s="124" t="s">
        <v>39100</v>
      </c>
      <c r="F3" s="143">
        <v>45974.479039351849</v>
      </c>
      <c r="G3" s="105">
        <f t="shared" ca="1" si="0"/>
        <v>4.9640162040304858E-2</v>
      </c>
      <c r="H3" s="143">
        <v>45974.471817129626</v>
      </c>
      <c r="I3" s="141" t="str">
        <f>IFERROR(VLOOKUP(D3,DB!A:F,6,0),"")</f>
        <v>Generator-SG</v>
      </c>
      <c r="J3" s="141" t="str">
        <f>IFERROR(VLOOKUP(D3,DB!A:G,7,0),"")</f>
        <v>Dead</v>
      </c>
      <c r="K3" s="144" t="s">
        <v>39132</v>
      </c>
      <c r="L3" s="145" t="str">
        <f>IFERROR(VLOOKUP(D3,DB!A:I,9,0),"")</f>
        <v>Latis</v>
      </c>
    </row>
    <row r="4" spans="1:16382" ht="31.5" customHeight="1">
      <c r="A4" s="140"/>
      <c r="B4" s="141" t="str">
        <f>IFERROR(VLOOKUP(D4,DB!A:K,11,0),"")</f>
        <v/>
      </c>
      <c r="C4" s="142"/>
      <c r="D4" s="141"/>
      <c r="E4" s="124"/>
      <c r="F4" s="143"/>
      <c r="G4" s="105">
        <f t="shared" ca="1" si="0"/>
        <v>45974.528679513889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45974.528679513889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45974.528679513889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45974.528679513889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45974.528679513889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45974.528679513889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45974.528679513889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45974.528679513889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45974.528679513889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45974.528679513889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45974.528679513889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45974.528679513889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45974.528679513889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45974.528679513889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45974.528679513889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45974.528679513889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45974.528679513889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45974.528679513889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45974.528679513889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45974.528679513889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45974.528679513889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45974.528679513889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45974.528679513889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45974.528679513889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45974.528679513889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45974.528679513889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45974.528679513889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45974.528679513889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45974.528679513889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45974.528679513889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45974.528679513889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45974.528679513889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45974.528679513889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45974.528679513889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45974.528679513889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45974.528679513889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45974.528679513889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45974.528679513889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45974.528679513889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ref="G43:G106" ca="1" si="1">IFERROR(NOW()-F43,"-")</f>
        <v>45974.528679513889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45974.528679513889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45974.528679513889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45974.528679513889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45974.528679513889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45974.528679513889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45974.528679513889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45974.528679513889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45974.528679513889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45974.528679513889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45974.528679513889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45974.528679513889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45974.528679513889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45974.528679513889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45974.528679513889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45974.528679513889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45974.528679513889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45974.528679513889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45974.528679513889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45974.528679513889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45974.528679513889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45974.528679513889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45974.528679513889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45974.528679513889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45974.528679513889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45974.528679513889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45974.528679513889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45974.528679513889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45974.528679513889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45974.528679513889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45974.528679513889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45974.528679513889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45974.528679513889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45974.528679513889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45974.528679513889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45974.528679513889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45974.528679513889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45974.528679513889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45974.528679513889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45974.528679513889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45974.528679513889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45974.528679513889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45974.528679513889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45974.528679513889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45974.528679513889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45974.528679513889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45974.528679513889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45974.528679513889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45974.528679513889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45974.528679513889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45974.528679513889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45974.528679513889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45974.528679513889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45974.528679513889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45974.528679513889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45974.528679513889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45974.528679513889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45974.528679513889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45974.528679513889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45974.528679513889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45974.528679513889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45974.528679513889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45974.528679513889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45974.528679513889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ref="G107:G140" ca="1" si="2">IFERROR(NOW()-F107,"-")</f>
        <v>45974.528679513889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45974.528679513889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45974.528679513889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45974.528679513889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45974.528679513889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45974.528679513889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45974.528679513889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45974.528679513889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45974.528679513889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45974.528679513889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45974.528679513889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45974.528679513889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45974.528679513889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45974.528679513889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45974.528679513889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45974.528679513889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45974.528679513889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45974.528679513889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45974.528679513889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45974.528679513889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45974.528679513889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45974.528679513889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45974.528679513889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45974.528679513889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45974.528679513889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45974.528679513889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45974.528679513889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45974.528679513889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45974.528679513889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45974.528679513889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45974.528679513889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45974.528679513889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45974.528679513889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45974.528679513889</v>
      </c>
      <c r="H140" s="143"/>
      <c r="I140" s="141" t="str">
        <f>IFERROR(VLOOKUP(D140,DB!A:F,6,0),"")</f>
        <v/>
      </c>
      <c r="J140" s="141" t="str">
        <f>IFERROR(VLOOKUP(D140,DB!A:G,7,0),"")</f>
        <v/>
      </c>
      <c r="K140" s="144"/>
      <c r="L140" s="145" t="str">
        <f>IFERROR(VLOOKUP(D140,DB!A:I,9,0),"")</f>
        <v/>
      </c>
    </row>
  </sheetData>
  <dataValidations count="2">
    <dataValidation allowBlank="1" showInputMessage="1" showErrorMessage="1" sqref="E1" xr:uid="{9E1BC488-8814-4F8A-8DBE-742B3278AB71}"/>
    <dataValidation type="list" allowBlank="1" showInputMessage="1" showErrorMessage="1" sqref="E2:E1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2025-11-13T09:41:38Z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